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41112a12c437d" 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4d075625acc249bc"/>
    <sheet name="Evidence Register" sheetId="2" r:id="Red82bb961a354551"/>
    <sheet name="Assessment" sheetId="3" r:id="R8a4bf87681544a79"/>
    <sheet name="Heat Map" sheetId="4" r:id="Ra9f9ba97137f4776"/>
    <sheet name="Limiting Conditions" sheetId="5" r:id="R3bf6c41ee682427d"/>
  </sheets>
  <definedNames>
    <definedName name="_xlnm.Print_Area" localSheetId="0">'Read Me'!$A$1:$H$21</definedName>
    <definedName name="_xlnm.Print_Titles" localSheetId="0">'Read Me'!$1:$3</definedName>
    <definedName name="_xlnm.Print_Area" localSheetId="1">'Evidence Register'!$A$1:$L$35</definedName>
    <definedName name="_xlnm.Print_Titles" localSheetId="1">'Evidence Register'!$1:$5</definedName>
    <definedName name="_xlnm.Print_Area" localSheetId="2">'Assessment'!$A$1:$L$39</definedName>
    <definedName name="_xlnm.Print_Titles" localSheetId="2">'Assessment'!$1:$5</definedName>
    <definedName name="_xlnm.Print_Area" localSheetId="3">'Heat Map'!$A$1:$G$14</definedName>
    <definedName name="_xlnm.Print_Titles" localSheetId="3">'Heat Map'!$1:$3</definedName>
    <definedName name="_xlnm.Print_Area" localSheetId="4">'Limiting Conditions'!$A$1:$M$5</definedName>
    <definedName name="_xlnm.Print_Titles" localSheetId="4">'Limiting Conditions'!$1:$5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200" formatCode="yyyy-mm-dd"/>
    <numFmt numFmtId="201" formatCode="0%"/>
    <numFmt numFmtId="202" formatCode="0"/>
  </numFmts>
  <fonts count="18">
    <font>
      <sz val="11"/>
      <name val="Carlito"/>
    </font>
    <font>
      <b/>
      <sz val="11"/>
      <color rgb="FFFFFFFF"/>
      <name val="Aptos"/>
    </font>
    <font>
      <sz val="11"/>
      <color rgb="FF5D6872"/>
      <name val="Aptos"/>
    </font>
    <font>
      <sz val="11"/>
      <name val="Aptos"/>
    </font>
    <font>
      <b/>
      <sz val="11"/>
      <color rgb="FFC4552D"/>
      <name val="Aptos"/>
    </font>
    <font>
      <sz val="11"/>
      <color rgb="FF19384D"/>
      <name val="Aptos"/>
    </font>
    <font>
      <b/>
      <sz val="11"/>
      <color rgb="FFFFFFFF"/>
      <name val="Carlito"/>
    </font>
    <font>
      <sz val="11"/>
      <color rgb="FF243746"/>
      <name val="Carlito"/>
    </font>
    <font>
      <sz val="11"/>
      <color rgb="FF19384D"/>
      <name val="Arial"/>
    </font>
    <font>
      <b/>
      <sz val="11"/>
      <color rgb="FFFFFFFF"/>
      <name val="Aptos Display"/>
    </font>
    <font>
      <sz val="11"/>
      <color rgb="FF60717D"/>
      <name val="Aptos"/>
    </font>
    <font>
      <sz val="11"/>
      <color rgb="FF243746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  <font>
      <sz val="11"/>
      <color rgb="FF005EA8"/>
      <name val="Aptos"/>
    </font>
  </fonts>
  <fills count="13">
    <fill>
      <patternFill patternType="none"/>
    </fill>
    <fill>
      <patternFill patternType="gray125"/>
    </fill>
    <fill>
      <patternFill patternType="solid">
        <fgColor rgb="FF17334A"/>
      </patternFill>
    </fill>
    <fill>
      <patternFill patternType="solid">
        <fgColor rgb="FFF7F3EC"/>
      </patternFill>
    </fill>
    <fill>
      <patternFill patternType="solid">
        <fgColor rgb="FFFBE0DD"/>
      </patternFill>
    </fill>
    <fill>
      <patternFill patternType="solid">
        <fgColor rgb="FF244B67"/>
      </patternFill>
    </fill>
    <fill>
      <patternFill patternType="solid">
        <fgColor rgb="FFFFF4D6"/>
      </patternFill>
    </fill>
    <fill>
      <patternFill patternType="solid">
        <fgColor rgb="FFE8F4F7"/>
      </patternFill>
    </fill>
    <fill>
      <patternFill patternType="solid">
        <fgColor rgb="FF1D5772"/>
      </patternFill>
    </fill>
    <fill>
      <patternFill patternType="solid">
        <fgColor rgb="FFFFF4D2"/>
      </patternFill>
    </fill>
    <fill>
      <patternFill patternType="solid">
        <fgColor rgb="FFFFF4D5"/>
      </patternFill>
    </fill>
    <fill>
      <patternFill patternType="solid">
        <fgColor rgb="FF17374F"/>
      </patternFill>
    </fill>
    <fill>
      <patternFill patternType="solid">
        <fgColor rgb="FFF6F2E9"/>
      </patternFill>
    </fill>
  </fills>
  <borders count="24">
    <border>
      <left/>
      <right/>
      <top/>
      <bottom/>
      <diagonal/>
    </border>
    <border/>
    <border>
      <bottom style="thin">
        <color rgb="FFD7DCE1"/>
      </bottom>
    </border>
    <border>
      <top style="thin">
        <color rgb="FFD7DCE1"/>
      </top>
      <bottom style="thin">
        <color rgb="FFD7DCE1"/>
      </bottom>
    </border>
    <border>
      <left style="thin">
        <color rgb="FFD7DCE1"/>
      </lef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  <bottom style="thin">
        <color rgb="FFD7DCE1"/>
      </bottom>
    </border>
    <border>
      <left style="thin">
        <color rgb="FFC4552D"/>
      </left>
      <top style="thin">
        <color rgb="FFC4552D"/>
      </top>
    </border>
    <border>
      <top style="thin">
        <color rgb="FFC4552D"/>
      </top>
    </border>
    <border>
      <right style="thin">
        <color rgb="FFC4552D"/>
      </right>
      <top style="thin">
        <color rgb="FFC4552D"/>
      </top>
    </border>
    <border>
      <left style="thin">
        <color rgb="FFC4552D"/>
      </left>
      <bottom style="thin">
        <color rgb="FFC4552D"/>
      </bottom>
    </border>
    <border>
      <bottom style="thin">
        <color rgb="FFC4552D"/>
      </bottom>
    </border>
    <border>
      <right style="thin">
        <color rgb="FFC4552D"/>
      </right>
      <bottom style="thin">
        <color rgb="FFC4552D"/>
      </bottom>
    </border>
    <border>
      <left style="thin">
        <color rgb="FF17334A"/>
      </left>
      <top style="thin">
        <color rgb="FF17334A"/>
      </top>
      <bottom style="thin">
        <color rgb="FF17334A"/>
      </bottom>
    </border>
    <border>
      <top style="thin">
        <color rgb="FF17334A"/>
      </top>
      <bottom style="thin">
        <color rgb="FF17334A"/>
      </bottom>
    </border>
    <border>
      <right style="thin">
        <color rgb="FF17334A"/>
      </right>
      <top style="thin">
        <color rgb="FF17334A"/>
      </top>
      <bottom style="thin">
        <color rgb="FF17334A"/>
      </bottom>
    </border>
    <border>
      <right style="thin">
        <color rgb="FFD7DCE1"/>
      </right>
      <bottom style="thin">
        <color rgb="FFD7DCE1"/>
      </bottom>
    </border>
    <border>
      <left style="thin">
        <color rgb="FFD7DCE1"/>
      </left>
      <right style="thin">
        <color rgb="FFD7DCE1"/>
      </right>
      <bottom style="thin">
        <color rgb="FFD7DCE1"/>
      </bottom>
    </border>
    <border>
      <left style="thin">
        <color rgb="FFD7DCE1"/>
      </left>
      <bottom style="thin">
        <color rgb="FFD7DCE1"/>
      </bottom>
    </border>
    <border>
      <left style="thin">
        <color rgb="FFD7DCE1"/>
      </left>
      <right style="thin">
        <color rgb="FFD7DCE1"/>
      </right>
      <top style="thin">
        <color rgb="FFD7DCE1"/>
      </top>
      <bottom style="thin">
        <color rgb="FFD7DCE1"/>
      </bottom>
    </border>
    <border>
      <right style="thin">
        <color rgb="FFD7DCE1"/>
      </right>
      <top style="thin">
        <color rgb="FFD7DCE1"/>
      </top>
    </border>
    <border>
      <left style="thin">
        <color rgb="FFD7DCE1"/>
      </left>
      <right style="thin">
        <color rgb="FFD7DCE1"/>
      </right>
      <top style="thin">
        <color rgb="FFD7DCE1"/>
      </top>
    </border>
    <border>
      <left style="thin">
        <color rgb="FFD7DCE1"/>
      </left>
      <top style="thin">
        <color rgb="FFD7DCE1"/>
      </top>
    </border>
    <border>
      <left style="thin">
        <color rgb="FFD6DEE3"/>
      </left>
      <right style="thin">
        <color rgb="FFD6DEE3"/>
      </right>
      <top style="thin">
        <color rgb="FFD6DEE3"/>
      </top>
      <bottom style="thin">
        <color rgb="FFD6DEE3"/>
      </bottom>
    </border>
    <border>
      <left style="thin">
        <color rgb="FFD7DCE1"/>
      </left>
      <right style="thin">
        <color rgb="FFD7DCE1"/>
      </right>
    </border>
  </borders>
  <cellStyleXfs count="2">
    <xf numFmtId="0" fontId="0" fillId="0" borderId="0"/>
    <xf numFmtId="0" fontId="0" fillId="0" borderId="1"/>
  </cellStyleXfs>
  <cellXfs count="67">
    <xf numFmtId="0" fontId="0" fillId="0" borderId="0" xfId="0"/>
    <xf numFmtId="0" fontId="1" fillId="2" borderId="1" xfId="1" applyNumberFormat="1" applyFont="1" applyFill="1" applyBorder="1" applyAlignment="1">
      <alignment vertical="center" wrapText="1"/>
    </xf>
    <xf numFmtId="0" fontId="2" fillId="3" borderId="1" xfId="1" applyNumberFormat="1" applyFont="1" applyFill="1" applyBorder="1" applyAlignment="1">
      <alignment vertical="center" wrapText="1"/>
    </xf>
    <xf numFmtId="0" fontId="3" fillId="0" borderId="1" xfId="1" applyNumberFormat="1" applyFont="1" applyFill="1" applyBorder="1"/>
    <xf numFmtId="0" fontId="4" fillId="3" borderId="1" xfId="1" applyNumberFormat="1" applyFont="1" applyFill="1" applyBorder="1" applyAlignment="1">
      <alignment wrapText="1"/>
    </xf>
    <xf numFmtId="0" fontId="3" fillId="0" borderId="2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/>
    </xf>
    <xf numFmtId="0" fontId="4" fillId="3" borderId="4" xfId="1" applyNumberFormat="1" applyFont="1" applyFill="1" applyBorder="1"/>
    <xf numFmtId="0" fontId="4" fillId="3" borderId="3" xfId="1" applyNumberFormat="1" applyFont="1" applyFill="1" applyBorder="1"/>
    <xf numFmtId="0" fontId="4" fillId="3" borderId="5" xfId="1" applyNumberFormat="1" applyFont="1" applyFill="1" applyBorder="1"/>
    <xf numFmtId="0" fontId="4" fillId="0" borderId="1" xfId="1" applyNumberFormat="1" applyFont="1" applyFill="1" applyBorder="1"/>
    <xf numFmtId="0" fontId="3" fillId="4" borderId="6" xfId="1" applyNumberFormat="1" applyFont="1" applyFill="1" applyBorder="1" applyAlignment="1">
      <alignment vertical="center" wrapText="1"/>
    </xf>
    <xf numFmtId="0" fontId="3" fillId="4" borderId="7" xfId="1" applyNumberFormat="1" applyFont="1" applyFill="1" applyBorder="1" applyAlignment="1">
      <alignment vertical="center" wrapText="1"/>
    </xf>
    <xf numFmtId="0" fontId="3" fillId="4" borderId="8" xfId="1" applyNumberFormat="1" applyFont="1" applyFill="1" applyBorder="1" applyAlignment="1">
      <alignment vertical="center" wrapText="1"/>
    </xf>
    <xf numFmtId="0" fontId="3" fillId="4" borderId="9" xfId="1" applyNumberFormat="1" applyFont="1" applyFill="1" applyBorder="1" applyAlignment="1">
      <alignment vertical="center" wrapText="1"/>
    </xf>
    <xf numFmtId="0" fontId="3" fillId="4" borderId="10" xfId="1" applyNumberFormat="1" applyFont="1" applyFill="1" applyBorder="1" applyAlignment="1">
      <alignment vertical="center" wrapText="1"/>
    </xf>
    <xf numFmtId="0" fontId="3" fillId="4" borderId="11" xfId="1" applyNumberFormat="1" applyFont="1" applyFill="1" applyBorder="1" applyAlignment="1">
      <alignment vertical="center" wrapText="1"/>
    </xf>
    <xf numFmtId="0" fontId="1" fillId="5" borderId="12" xfId="1" applyNumberFormat="1" applyFont="1" applyFill="1" applyBorder="1" applyAlignment="1">
      <alignment vertical="center" wrapText="1"/>
    </xf>
    <xf numFmtId="0" fontId="1" fillId="5" borderId="13" xfId="1" applyNumberFormat="1" applyFont="1" applyFill="1" applyBorder="1" applyAlignment="1">
      <alignment vertical="center" wrapText="1"/>
    </xf>
    <xf numFmtId="0" fontId="1" fillId="5" borderId="14" xfId="1" applyNumberFormat="1" applyFont="1" applyFill="1" applyBorder="1" applyAlignment="1">
      <alignment vertical="center" wrapText="1"/>
    </xf>
    <xf numFmtId="0" fontId="3" fillId="6" borderId="15" xfId="1" applyNumberFormat="1" applyFont="1" applyFill="1" applyBorder="1" applyAlignment="1">
      <alignment vertical="top" wrapText="1"/>
    </xf>
    <xf numFmtId="0" fontId="3" fillId="6" borderId="16" xfId="1" applyNumberFormat="1" applyFont="1" applyFill="1" applyBorder="1" applyAlignment="1">
      <alignment vertical="top" wrapText="1"/>
    </xf>
    <xf numFmtId="200" fontId="3" fillId="6" borderId="16" xfId="1" applyNumberFormat="1" applyFont="1" applyFill="1" applyBorder="1" applyAlignment="1">
      <alignment vertical="top" wrapText="1"/>
    </xf>
    <xf numFmtId="0" fontId="3" fillId="6" borderId="17" xfId="1" applyNumberFormat="1" applyFont="1" applyFill="1" applyBorder="1" applyAlignment="1">
      <alignment vertical="top" wrapText="1"/>
    </xf>
    <xf numFmtId="201" fontId="3" fillId="0" borderId="2" xfId="1" applyNumberFormat="1" applyFont="1" applyFill="1" applyBorder="1" applyAlignment="1">
      <alignment vertical="top" wrapText="1"/>
    </xf>
    <xf numFmtId="0" fontId="3" fillId="6" borderId="5" xfId="1" applyNumberFormat="1" applyFont="1" applyFill="1" applyBorder="1" applyAlignment="1">
      <alignment vertical="top" wrapText="1"/>
    </xf>
    <xf numFmtId="0" fontId="3" fillId="6" borderId="18" xfId="1" applyNumberFormat="1" applyFont="1" applyFill="1" applyBorder="1" applyAlignment="1">
      <alignment vertical="top" wrapText="1"/>
    </xf>
    <xf numFmtId="200" fontId="3" fillId="6" borderId="18" xfId="1" applyNumberFormat="1" applyFont="1" applyFill="1" applyBorder="1" applyAlignment="1">
      <alignment vertical="top" wrapText="1"/>
    </xf>
    <xf numFmtId="0" fontId="3" fillId="6" borderId="4" xfId="1" applyNumberFormat="1" applyFont="1" applyFill="1" applyBorder="1" applyAlignment="1">
      <alignment vertical="top" wrapText="1"/>
    </xf>
    <xf numFmtId="201" fontId="3" fillId="0" borderId="3" xfId="1" applyNumberFormat="1" applyFont="1" applyFill="1" applyBorder="1" applyAlignment="1">
      <alignment vertical="top" wrapText="1"/>
    </xf>
    <xf numFmtId="0" fontId="3" fillId="6" borderId="19" xfId="1" applyNumberFormat="1" applyFont="1" applyFill="1" applyBorder="1" applyAlignment="1">
      <alignment vertical="top" wrapText="1"/>
    </xf>
    <xf numFmtId="0" fontId="3" fillId="6" borderId="20" xfId="1" applyNumberFormat="1" applyFont="1" applyFill="1" applyBorder="1" applyAlignment="1">
      <alignment vertical="top" wrapText="1"/>
    </xf>
    <xf numFmtId="200" fontId="3" fillId="6" borderId="20" xfId="1" applyNumberFormat="1" applyFont="1" applyFill="1" applyBorder="1" applyAlignment="1">
      <alignment vertical="top" wrapText="1"/>
    </xf>
    <xf numFmtId="0" fontId="3" fillId="6" borderId="21" xfId="1" applyNumberFormat="1" applyFont="1" applyFill="1" applyBorder="1" applyAlignment="1">
      <alignment vertical="top" wrapText="1"/>
    </xf>
    <xf numFmtId="0" fontId="0" fillId="0" borderId="1" xfId="1"/>
    <xf numFmtId="0" fontId="1" fillId="5" borderId="1" xfId="1" applyNumberFormat="1" applyFont="1" applyFill="1" applyBorder="1" applyAlignment="1">
      <alignment vertical="center" wrapText="1"/>
    </xf>
    <xf numFmtId="201" fontId="3" fillId="6" borderId="17" xfId="1" applyNumberFormat="1" applyFont="1" applyFill="1" applyBorder="1" applyAlignment="1">
      <alignment vertical="top" wrapText="1"/>
    </xf>
    <xf numFmtId="202" fontId="3" fillId="0" borderId="2" xfId="1" applyNumberFormat="1" applyFont="1" applyFill="1" applyBorder="1" applyAlignment="1">
      <alignment vertical="top" wrapText="1"/>
    </xf>
    <xf numFmtId="0" fontId="5" fillId="7" borderId="1" xfId="1" applyNumberFormat="1" applyFont="1" applyFill="1" applyBorder="1" applyAlignment="1">
      <alignment vertical="top" wrapText="1"/>
    </xf>
    <xf numFmtId="201" fontId="3" fillId="6" borderId="4" xfId="1" applyNumberFormat="1" applyFont="1" applyFill="1" applyBorder="1" applyAlignment="1">
      <alignment vertical="top" wrapText="1"/>
    </xf>
    <xf numFmtId="202" fontId="3" fillId="0" borderId="3" xfId="1" applyNumberFormat="1" applyFont="1" applyFill="1" applyBorder="1" applyAlignment="1">
      <alignment vertical="top" wrapText="1"/>
    </xf>
    <xf numFmtId="201" fontId="3" fillId="6" borderId="21" xfId="1" applyNumberFormat="1" applyFont="1" applyFill="1" applyBorder="1" applyAlignment="1">
      <alignment vertical="top" wrapText="1"/>
    </xf>
    <xf numFmtId="0" fontId="6" fillId="8" borderId="22" xfId="1" applyNumberFormat="1" applyFont="1" applyFill="1" applyBorder="1" applyAlignment="1">
      <alignment vertical="center" wrapText="1"/>
    </xf>
    <xf numFmtId="0" fontId="7" fillId="9" borderId="22" xfId="1" applyNumberFormat="1" applyFont="1" applyFill="1" applyBorder="1" applyAlignment="1">
      <alignment vertical="top" wrapText="1"/>
    </xf>
    <xf numFmtId="0" fontId="8" fillId="10" borderId="1" xfId="1" applyNumberFormat="1" applyFont="1" applyFill="1" applyBorder="1" applyAlignment="1">
      <alignment vertical="center" wrapText="1"/>
    </xf>
    <xf numFmtId="201" fontId="8" fillId="10" borderId="1" xfId="1" applyNumberFormat="1" applyFont="1" applyFill="1" applyBorder="1" applyAlignment="1">
      <alignment vertical="center" wrapText="1"/>
    </xf>
    <xf numFmtId="0" fontId="8" fillId="0" borderId="1" xfId="1" applyNumberFormat="1" applyFont="1" applyFill="1" applyBorder="1" applyAlignment="1">
      <alignment vertical="center" wrapText="1"/>
    </xf>
    <xf numFmtId="0" fontId="4" fillId="3" borderId="20" xfId="1" applyNumberFormat="1" applyFont="1" applyFill="1" applyBorder="1"/>
    <xf numFmtId="0" fontId="4" fillId="3" borderId="23" xfId="1" applyNumberFormat="1" applyFont="1" applyFill="1" applyBorder="1"/>
    <xf numFmtId="0" fontId="4" fillId="3" borderId="16" xfId="1" applyNumberFormat="1" applyFont="1" applyFill="1" applyBorder="1"/>
    <xf numFmtId="0" fontId="3" fillId="7" borderId="15" xfId="1" applyNumberFormat="1" applyFont="1" applyFill="1" applyBorder="1" applyAlignment="1">
      <alignment vertical="top" wrapText="1"/>
    </xf>
    <xf numFmtId="0" fontId="3" fillId="7" borderId="16" xfId="1" applyNumberFormat="1" applyFont="1" applyFill="1" applyBorder="1" applyAlignment="1">
      <alignment vertical="top" wrapText="1"/>
    </xf>
    <xf numFmtId="0" fontId="3" fillId="7" borderId="17" xfId="1" applyNumberFormat="1" applyFont="1" applyFill="1" applyBorder="1" applyAlignment="1">
      <alignment vertical="top" wrapText="1"/>
    </xf>
    <xf numFmtId="0" fontId="3" fillId="7" borderId="19" xfId="1" applyNumberFormat="1" applyFont="1" applyFill="1" applyBorder="1" applyAlignment="1">
      <alignment vertical="top" wrapText="1"/>
    </xf>
    <xf numFmtId="0" fontId="3" fillId="7" borderId="20" xfId="1" applyNumberFormat="1" applyFont="1" applyFill="1" applyBorder="1" applyAlignment="1">
      <alignment vertical="top" wrapText="1"/>
    </xf>
    <xf numFmtId="0" fontId="3" fillId="7" borderId="21" xfId="1" applyNumberFormat="1" applyFont="1" applyFill="1" applyBorder="1" applyAlignment="1">
      <alignment vertical="top" wrapText="1"/>
    </xf>
    <xf numFmtId="0" fontId="9" fillId="11" borderId="1" xfId="1" applyNumberFormat="1" applyFont="1" applyFill="1" applyBorder="1" applyAlignment="1">
      <alignment vertical="center" wrapText="1"/>
    </xf>
    <xf numFmtId="0" fontId="10" fillId="12" borderId="1" xfId="1" applyNumberFormat="1" applyFont="1" applyFill="1" applyBorder="1" applyAlignment="1">
      <alignment vertical="center" wrapText="1"/>
    </xf>
    <xf numFmtId="0" fontId="11" fillId="0" borderId="1" xfId="1" applyNumberFormat="1" applyFont="1" applyFill="1" applyBorder="1"/>
    <xf numFmtId="0" fontId="1" fillId="8" borderId="22" xfId="1" applyNumberFormat="1" applyFont="1" applyFill="1" applyBorder="1" applyAlignment="1">
      <alignment vertical="center" wrapText="1"/>
    </xf>
    <xf numFmtId="0" fontId="11" fillId="9" borderId="22" xfId="1" applyNumberFormat="1" applyFont="1" applyFill="1" applyBorder="1" applyAlignment="1">
      <alignment vertical="top" wrapText="1"/>
    </xf>
    <xf numFmtId="0" fontId="12" fillId="0" borderId="3" xfId="1" applyNumberFormat="1" applyFont="1" applyFill="1" applyBorder="1" applyAlignment="1">
      <alignment vertical="top" wrapText="1"/>
    </xf>
    <xf numFmtId="0" fontId="13" fillId="0" borderId="3" xfId="1" applyNumberFormat="1" applyFont="1" applyFill="1" applyBorder="1" applyAlignment="1">
      <alignment vertical="top" wrapText="1"/>
    </xf>
    <xf numFmtId="0" fontId="14" fillId="0" borderId="3" xfId="1" applyNumberFormat="1" applyFont="1" applyFill="1" applyBorder="1" applyAlignment="1">
      <alignment vertical="top" wrapText="1"/>
    </xf>
    <xf numFmtId="0" fontId="15" fillId="0" borderId="3" xfId="1" applyNumberFormat="1" applyFont="1" applyFill="1" applyBorder="1" applyAlignment="1">
      <alignment vertical="top" wrapText="1"/>
    </xf>
    <xf numFmtId="0" fontId="16" fillId="0" borderId="3" xfId="1" applyNumberFormat="1" applyFont="1" applyFill="1" applyBorder="1" applyAlignment="1">
      <alignment vertical="top" wrapText="1"/>
    </xf>
    <xf numFmtId="0" fontId="17" fillId="0" borderId="3" xfId="1" applyNumberFormat="1" applyFont="1" applyFill="1" applyBorder="1" applyAlignment="1">
      <alignment vertical="top" wrapText="1"/>
    </xf>
  </cellXfs>
  <cellStyles count="1">
    <cellStyle name="Normal" xfId="0"/>
  </cellStyles>
  <dxfs count="4">
    <dxf>
      <font>
        <color rgb="FF7C4A03"/>
      </font>
    </dxf>
    <dxf/>
    <dxf/>
    <dxf/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20a950ef74a52" /><Relationship Type="http://schemas.openxmlformats.org/officeDocument/2006/relationships/theme" Target="/xl/theme/theme1.xml" Id="R7d0d324555b84b1d" /><Relationship Type="http://schemas.openxmlformats.org/officeDocument/2006/relationships/sharedStrings" Target="/xl/sharedStrings.xml" Id="Rcab56e8956514031" /><Relationship Type="http://schemas.openxmlformats.org/officeDocument/2006/relationships/worksheet" Target="/xl/worksheets/sheet1.xml" Id="R4d075625acc249bc" /><Relationship Type="http://schemas.openxmlformats.org/officeDocument/2006/relationships/worksheet" Target="/xl/worksheets/sheet2.xml" Id="Red82bb961a354551" /><Relationship Type="http://schemas.openxmlformats.org/officeDocument/2006/relationships/worksheet" Target="/xl/worksheets/sheet3.xml" Id="R8a4bf87681544a79" /><Relationship Type="http://schemas.openxmlformats.org/officeDocument/2006/relationships/worksheet" Target="/xl/worksheets/sheet4.xml" Id="Ra9f9ba97137f4776" /><Relationship Type="http://schemas.openxmlformats.org/officeDocument/2006/relationships/worksheet" Target="/xl/worksheets/sheet5.xml" Id="R3bf6c41ee682427d" /></Relationships>
</file>

<file path=xl/tables/table1.xml><?xml version="1.0" encoding="utf-8"?>
<x:table xmlns:x="http://schemas.openxmlformats.org/spreadsheetml/2006/main" id="1" name="CapabilityEvidenceTable" displayName="CapabilityEvidenceTable" ref="A5:L35" headerRowCount="1" totalsRowCount="0" totalsRowShown="0">
  <x:tableColumns count="12">
    <x:tableColumn id="1" name="Evidence ID"/>
    <x:tableColumn id="2" name="Capability ID"/>
    <x:tableColumn id="3" name="Observation or measure"/>
    <x:tableColumn id="4" name="Source"/>
    <x:tableColumn id="5" name="Observed date"/>
    <x:tableColumn id="6" name="Reliability (1–5)"/>
    <x:tableColumn id="7" name="Recency (1–5)"/>
    <x:tableColumn id="8" name="Relevance (1–5)"/>
    <x:tableColumn id="9" name="Conflict?"/>
    <x:tableColumn id="10" name="Confidence"/>
    <x:tableColumn id="11" name="Owner"/>
    <x:tableColumn id="12" name="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CapabilityAssessmentTable" displayName="CapabilityAssessmentTable" ref="A5:L30" headerRowCount="1" totalsRowCount="0" totalsRowShown="0">
  <x:tableColumns count="12">
    <x:tableColumn id="1" name="Capability ID"/>
    <x:tableColumn id="2" name="Capability"/>
    <x:tableColumn id="3" name="Importance (1–5)"/>
    <x:tableColumn id="4" name="Performance (1–5)"/>
    <x:tableColumn id="5" name="Evidence strength"/>
    <x:tableColumn id="6" name="Business need score"/>
    <x:tableColumn id="7" name="Need band"/>
    <x:tableColumn id="8" name="Stakeholder disagreement"/>
    <x:tableColumn id="9" name="Accountable owner"/>
    <x:tableColumn id="10" name="Review trigger"/>
    <x:tableColumn id="11" name="Interpretation"/>
    <x:tableColumn id="12" name="Evidence review action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LimitingConditionTable" displayName="LimitingConditionTable" ref="A5:M35" headerRowCount="1" totalsRowCount="0" totalsRowShown="0">
  <x:tableColumns count="13">
    <x:tableColumn id="1" name="Capability ID"/>
    <x:tableColumn id="2" name="Required outcome / decision"/>
    <x:tableColumn id="3" name="Condition ID"/>
    <x:tableColumn id="4" name="Dimension"/>
    <x:tableColumn id="5" name="Observed limiting condition"/>
    <x:tableColumn id="6" name="Evidence IDs"/>
    <x:tableColumn id="7" name="Effect on required outcome"/>
    <x:tableColumn id="8" name="Diagnostic status"/>
    <x:tableColumn id="9" name="Response hypothesis"/>
    <x:tableColumn id="10" name="Accountable owner"/>
    <x:tableColumn id="11" name="Dependency"/>
    <x:tableColumn id="12" name="Review trigger"/>
    <x:tableColumn id="13" name="Disposi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publicationB9" Type="http://schemas.openxmlformats.org/officeDocument/2006/relationships/hyperlink" Target="https://stephenklahr.com/cookbook/work-products/#northstar-worked-examples" TargetMode="External" /><ns0:Relationship Id="publicationB10" Type="http://schemas.openxmlformats.org/officeDocument/2006/relationships/hyperlink" Target="https://stephenklahr.com/cookbook/" TargetMode="External" /></ns0: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663223b27c64bd3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ef84568b45444cc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21910d89d0664e03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6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28" customHeight="1">
      <c r="A1" s="1" t="str">
        <v>Evidence-Based Capability Assessment and Heat-Map Workbook</v>
      </c>
      <c r="B1" s="1"/>
      <c r="C1" s="1"/>
      <c r="D1" s="1"/>
      <c r="E1" s="1"/>
      <c r="F1" s="1"/>
      <c r="G1" s="1"/>
      <c r="H1" s="1"/>
    </row>
    <row r="2" ht="28" customHeight="1">
      <c r="A2" s="1"/>
      <c r="B2" s="1"/>
      <c r="C2" s="1"/>
      <c r="D2" s="1"/>
      <c r="E2" s="1"/>
      <c r="F2" s="1"/>
      <c r="G2" s="1"/>
      <c r="H2" s="1"/>
    </row>
    <row r="3" ht="40" customHeight="1">
      <c r="A3" s="2" t="str">
        <v>Blank reusable template. Updated 2026-10-15. Revision 2026-10-15.1.</v>
      </c>
      <c r="B3" s="2"/>
      <c r="C3" s="2"/>
      <c r="D3" s="2"/>
      <c r="E3" s="2"/>
      <c r="F3" s="2"/>
      <c r="G3" s="2"/>
      <c r="H3" s="2"/>
    </row>
    <row r="4">
      <c r="A4" s="3"/>
      <c r="B4" s="3"/>
      <c r="C4" s="3"/>
      <c r="D4" s="3"/>
      <c r="E4" s="3"/>
      <c r="F4" s="3"/>
      <c r="G4" s="3"/>
      <c r="H4" s="3"/>
    </row>
    <row r="5">
      <c r="A5" s="4" t="str">
        <v>Primary user</v>
      </c>
      <c r="B5" s="5" t="str">
        <v>Business architect</v>
      </c>
      <c r="C5" s="5"/>
      <c r="D5" s="5"/>
      <c r="E5" s="5"/>
      <c r="F5" s="5"/>
      <c r="G5" s="5"/>
      <c r="H5" s="5"/>
    </row>
    <row r="6">
      <c r="A6" s="4" t="str">
        <v>Purpose</v>
      </c>
      <c r="B6" s="6" t="str">
        <v>Use Recipe 19 to review business need and evidence confidence separately; use Recipe 41 to diagnose the conditions limiting a selected capability.</v>
      </c>
      <c r="C6" s="6"/>
      <c r="D6" s="6"/>
      <c r="E6" s="6"/>
      <c r="F6" s="6"/>
      <c r="G6" s="6"/>
      <c r="H6" s="6"/>
    </row>
    <row r="7">
      <c r="A7" s="4" t="str">
        <v>Related recipes</v>
      </c>
      <c r="B7" s="6" t="str">
        <v>19: Build a useful capability heat map; 36: Build a capability-based initiative heat map; 41: Create a decision-oriented capability improvement assessment</v>
      </c>
      <c r="C7" s="6"/>
      <c r="D7" s="6"/>
      <c r="E7" s="6"/>
      <c r="F7" s="6"/>
      <c r="G7" s="6"/>
      <c r="H7" s="6"/>
    </row>
    <row r="8">
      <c r="A8" s="4" t="str">
        <v>Template content</v>
      </c>
      <c r="B8" s="6" t="str">
        <v>Blank worksheets, guidance, and editable checks. Enter your own enterprise evidence.</v>
      </c>
      <c r="C8" s="6"/>
      <c r="D8" s="6"/>
      <c r="E8" s="6"/>
      <c r="F8" s="6"/>
      <c r="G8" s="6"/>
      <c r="H8" s="6"/>
    </row>
    <row r="9">
      <c r="A9" s="4" t="str">
        <v>Worked examples</v>
      </c>
      <c r="B9" s="65" t="str">
        <v>Open current Northstar worked examples</v>
      </c>
      <c r="C9" s="6"/>
      <c r="D9" s="6"/>
      <c r="E9" s="6"/>
      <c r="F9" s="6"/>
      <c r="G9" s="6"/>
      <c r="H9" s="6"/>
    </row>
    <row r="10">
      <c r="A10" s="4" t="str">
        <v>Cookbook</v>
      </c>
      <c r="B10" s="66" t="str">
        <v>Open the Business Architecture Cookbook</v>
      </c>
      <c r="C10" s="6"/>
      <c r="D10" s="6"/>
      <c r="E10" s="6"/>
      <c r="F10" s="6"/>
      <c r="G10" s="6"/>
      <c r="H10" s="6"/>
    </row>
    <row r="11">
      <c r="A11" s="3"/>
      <c r="B11" s="3"/>
      <c r="C11" s="3"/>
      <c r="D11" s="3"/>
      <c r="E11" s="3"/>
      <c r="F11" s="3"/>
      <c r="G11" s="3"/>
      <c r="H11" s="3"/>
    </row>
    <row r="12">
      <c r="A12" s="7" t="str">
        <v>Use this workbook</v>
      </c>
      <c r="B12" s="8"/>
      <c r="C12" s="8"/>
      <c r="D12" s="8"/>
      <c r="E12" s="8"/>
      <c r="F12" s="8"/>
      <c r="G12" s="8"/>
      <c r="H12" s="9"/>
    </row>
    <row r="13" ht="30" customHeight="1">
      <c r="A13" s="10" t="str">
        <v>1.</v>
      </c>
      <c r="B13" s="5" t="str">
        <v>Agree local scales and need thresholds. The score and 70% review trigger are editable teaching heuristics, not BIZBOK rules.</v>
      </c>
      <c r="C13" s="5"/>
      <c r="D13" s="5"/>
      <c r="E13" s="5"/>
      <c r="F13" s="5"/>
      <c r="G13" s="5"/>
      <c r="H13" s="5"/>
    </row>
    <row r="14" ht="30" customHeight="1">
      <c r="A14" s="10" t="str">
        <v>2.</v>
      </c>
      <c r="B14" s="6" t="str">
        <v>Register E-IDs, reliability, recency, relevance, conflict, and evidence owner before scoring.</v>
      </c>
      <c r="C14" s="6"/>
      <c r="D14" s="6"/>
      <c r="E14" s="6"/>
      <c r="F14" s="6"/>
      <c r="G14" s="6"/>
      <c r="H14" s="6"/>
    </row>
    <row r="15" ht="30" customHeight="1">
      <c r="A15" s="10" t="str">
        <v>3.</v>
      </c>
      <c r="B15" s="6" t="str">
        <v>Need = importance × (5 − performance). Missing or weak evidence triggers investigation; confidence never reduces the need score.</v>
      </c>
      <c r="C15" s="6"/>
      <c r="D15" s="6"/>
      <c r="E15" s="6"/>
      <c r="F15" s="6"/>
      <c r="G15" s="6"/>
      <c r="H15" s="6"/>
    </row>
    <row r="16" ht="30" customHeight="1">
      <c r="A16" s="10" t="str">
        <v>4.</v>
      </c>
      <c r="B16" s="6" t="str">
        <v>Use Recipe 41 on selected capabilities to diagnose limiting conditions and response hypotheses.</v>
      </c>
      <c r="C16" s="6"/>
      <c r="D16" s="6"/>
      <c r="E16" s="6"/>
      <c r="F16" s="6"/>
      <c r="G16" s="6"/>
      <c r="H16" s="6"/>
    </row>
    <row r="17" ht="30" customHeight="1">
      <c r="A17" s="10" t="str">
        <v>5.</v>
      </c>
      <c r="B17" s="6" t="str">
        <v>Review conflicting evidence even above the trigger. Record owner, disposition, and review date before prioritizing action.</v>
      </c>
      <c r="C17" s="6"/>
      <c r="D17" s="6"/>
      <c r="E17" s="6"/>
      <c r="F17" s="6"/>
      <c r="G17" s="6"/>
      <c r="H17" s="6"/>
    </row>
    <row r="18">
      <c r="A18" s="3"/>
      <c r="B18" s="3"/>
      <c r="C18" s="3"/>
      <c r="D18" s="3"/>
      <c r="E18" s="3"/>
      <c r="F18" s="3"/>
      <c r="G18" s="3"/>
      <c r="H18" s="3"/>
    </row>
    <row r="19">
      <c r="A19" s="7" t="str">
        <v>Boundary</v>
      </c>
      <c r="B19" s="8"/>
      <c r="C19" s="8"/>
      <c r="D19" s="8"/>
      <c r="E19" s="8"/>
      <c r="F19" s="8"/>
      <c r="G19" s="8"/>
      <c r="H19" s="9"/>
    </row>
    <row r="20">
      <c r="A20" s="11" t="str">
        <v>A heat-map color prioritizes attention; it does not diagnose cause. The improvement assessment structures a diagnosis; it does not prove causation, replace performance management, or authorize investment.</v>
      </c>
      <c r="B20" s="12"/>
      <c r="C20" s="12"/>
      <c r="D20" s="12"/>
      <c r="E20" s="12"/>
      <c r="F20" s="12"/>
      <c r="G20" s="12"/>
      <c r="H20" s="13"/>
    </row>
    <row r="21">
      <c r="A21" s="14"/>
      <c r="B21" s="15"/>
      <c r="C21" s="15"/>
      <c r="D21" s="15"/>
      <c r="E21" s="15"/>
      <c r="F21" s="15"/>
      <c r="G21" s="15"/>
      <c r="H21" s="16"/>
    </row>
  </sheetData>
  <mergeCells>
    <mergeCell ref="A1:H2"/>
    <mergeCell ref="A3:H3"/>
    <mergeCell ref="B5:H5"/>
    <mergeCell ref="B6:H6"/>
    <mergeCell ref="B7:H7"/>
    <mergeCell ref="B8:H8"/>
    <mergeCell ref="B9:H9"/>
    <mergeCell ref="B10:H10"/>
    <mergeCell ref="B13:H13"/>
    <mergeCell ref="B14:H14"/>
    <mergeCell ref="B15:H15"/>
    <mergeCell ref="B16:H16"/>
    <mergeCell ref="B17:H17"/>
    <mergeCell ref="A20:H21"/>
  </mergeCells>
  <hyperlinks>
    <hyperlink ref="B9" r:id="publicationB9"/>
    <hyperlink ref="B10" r:id="publicationB10"/>
  </hyperlinks>
  <pageMargins left=".3" right=".3" top=".4" bottom=".4" header=".15" footer=".15"/>
  <pageSetup paperSize="9" orientation="landscape" fitToWidth="1" fitToHeight="0" pageOrder="overThenDown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3" hidden="0" customWidth="1"/>
    <col min="2" max="2" width="14" hidden="0" customWidth="1"/>
    <col min="3" max="3" width="38" hidden="0" customWidth="1"/>
    <col min="4" max="4" width="29" hidden="0" customWidth="1"/>
    <col min="5" max="5" width="15" hidden="0" customWidth="1"/>
    <col min="6" max="6" width="16" hidden="0" customWidth="1"/>
    <col min="7" max="7" width="14" hidden="0" customWidth="1"/>
    <col min="8" max="8" width="16" hidden="0" customWidth="1"/>
    <col min="9" max="9" width="12" hidden="0" customWidth="1"/>
    <col min="10" max="10" width="13" hidden="0" customWidth="1"/>
    <col min="11" max="11" width="20" hidden="0" customWidth="1"/>
    <col min="12" max="12" width="29" hidden="0" customWidth="1"/>
  </cols>
  <sheetData>
    <row r="1" ht="28" customHeight="1">
      <c r="A1" s="1" t="str">
        <v>Capability Evidence Register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36" customHeight="1">
      <c r="A3" s="2" t="str">
        <v>Evidence strength reflects reliability, recency, and relevance. Disagreement stays visible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>
      <c r="A5" s="17" t="str">
        <v>Evidence ID</v>
      </c>
      <c r="B5" s="18" t="str">
        <v>Capability ID</v>
      </c>
      <c r="C5" s="18" t="str">
        <v>Observation or measure</v>
      </c>
      <c r="D5" s="18" t="str">
        <v>Source</v>
      </c>
      <c r="E5" s="18" t="str">
        <v>Observed date</v>
      </c>
      <c r="F5" s="18" t="str">
        <v>Reliability (1–5)</v>
      </c>
      <c r="G5" s="18" t="str">
        <v>Recency (1–5)</v>
      </c>
      <c r="H5" s="18" t="str">
        <v>Relevance (1–5)</v>
      </c>
      <c r="I5" s="18" t="str">
        <v>Conflict?</v>
      </c>
      <c r="J5" s="18" t="str">
        <v>Confidence</v>
      </c>
      <c r="K5" s="18" t="str">
        <v>Owner</v>
      </c>
      <c r="L5" s="19" t="str">
        <v>Notes</v>
      </c>
    </row>
    <row r="6">
      <c r="A6" s="20"/>
      <c r="B6" s="21"/>
      <c r="C6" s="21"/>
      <c r="D6" s="21"/>
      <c r="E6" s="22"/>
      <c r="F6" s="21"/>
      <c r="G6" s="21"/>
      <c r="H6" s="21"/>
      <c r="I6" s="23"/>
      <c r="J6" s="24" t="str">
        <f>IF(OR(F6="",G6="",H6=""),"",AVERAGE(F6:H6)/5)</f>
      </c>
      <c r="K6" s="20"/>
      <c r="L6" s="23"/>
    </row>
    <row r="7">
      <c r="A7" s="25"/>
      <c r="B7" s="26"/>
      <c r="C7" s="26"/>
      <c r="D7" s="26"/>
      <c r="E7" s="27"/>
      <c r="F7" s="26"/>
      <c r="G7" s="26"/>
      <c r="H7" s="26"/>
      <c r="I7" s="28"/>
      <c r="J7" s="29" t="str">
        <f>IF(OR(F7="",G7="",H7=""),"",AVERAGE(F7:H7)/5)</f>
      </c>
      <c r="K7" s="25"/>
      <c r="L7" s="28"/>
    </row>
    <row r="8">
      <c r="A8" s="25"/>
      <c r="B8" s="26"/>
      <c r="C8" s="26"/>
      <c r="D8" s="26"/>
      <c r="E8" s="27"/>
      <c r="F8" s="26"/>
      <c r="G8" s="26"/>
      <c r="H8" s="26"/>
      <c r="I8" s="28"/>
      <c r="J8" s="29" t="str">
        <f>IF(OR(F8="",G8="",H8=""),"",AVERAGE(F8:H8)/5)</f>
      </c>
      <c r="K8" s="25"/>
      <c r="L8" s="28"/>
    </row>
    <row r="9">
      <c r="A9" s="25"/>
      <c r="B9" s="26"/>
      <c r="C9" s="26"/>
      <c r="D9" s="26"/>
      <c r="E9" s="27"/>
      <c r="F9" s="26"/>
      <c r="G9" s="26"/>
      <c r="H9" s="26"/>
      <c r="I9" s="28"/>
      <c r="J9" s="29" t="str">
        <f>IF(OR(F9="",G9="",H9=""),"",AVERAGE(F9:H9)/5)</f>
      </c>
      <c r="K9" s="25"/>
      <c r="L9" s="28"/>
    </row>
    <row r="10">
      <c r="A10" s="25"/>
      <c r="B10" s="26"/>
      <c r="C10" s="26"/>
      <c r="D10" s="26"/>
      <c r="E10" s="27"/>
      <c r="F10" s="26"/>
      <c r="G10" s="26"/>
      <c r="H10" s="26"/>
      <c r="I10" s="28"/>
      <c r="J10" s="29" t="str">
        <f>IF(OR(F10="",G10="",H10=""),"",AVERAGE(F10:H10)/5)</f>
      </c>
      <c r="K10" s="25"/>
      <c r="L10" s="28"/>
    </row>
    <row r="11">
      <c r="A11" s="25"/>
      <c r="B11" s="26"/>
      <c r="C11" s="26"/>
      <c r="D11" s="26"/>
      <c r="E11" s="27"/>
      <c r="F11" s="26"/>
      <c r="G11" s="26"/>
      <c r="H11" s="26"/>
      <c r="I11" s="28"/>
      <c r="J11" s="29" t="str">
        <f>IF(OR(F11="",G11="",H11=""),"",AVERAGE(F11:H11)/5)</f>
      </c>
      <c r="K11" s="25"/>
      <c r="L11" s="28"/>
    </row>
    <row r="12">
      <c r="A12" s="25"/>
      <c r="B12" s="26"/>
      <c r="C12" s="26"/>
      <c r="D12" s="26"/>
      <c r="E12" s="27"/>
      <c r="F12" s="26"/>
      <c r="G12" s="26"/>
      <c r="H12" s="26"/>
      <c r="I12" s="28"/>
      <c r="J12" s="29" t="str">
        <f>IF(OR(F12="",G12="",H12=""),"",AVERAGE(F12:H12)/5)</f>
      </c>
      <c r="K12" s="25"/>
      <c r="L12" s="28"/>
    </row>
    <row r="13">
      <c r="A13" s="25"/>
      <c r="B13" s="26"/>
      <c r="C13" s="26"/>
      <c r="D13" s="26"/>
      <c r="E13" s="27"/>
      <c r="F13" s="26"/>
      <c r="G13" s="26"/>
      <c r="H13" s="26"/>
      <c r="I13" s="28"/>
      <c r="J13" s="29" t="str">
        <f>IF(OR(F13="",G13="",H13=""),"",AVERAGE(F13:H13)/5)</f>
      </c>
      <c r="K13" s="25"/>
      <c r="L13" s="28"/>
    </row>
    <row r="14">
      <c r="A14" s="25"/>
      <c r="B14" s="26"/>
      <c r="C14" s="26"/>
      <c r="D14" s="26"/>
      <c r="E14" s="27"/>
      <c r="F14" s="26"/>
      <c r="G14" s="26"/>
      <c r="H14" s="26"/>
      <c r="I14" s="28"/>
      <c r="J14" s="29" t="str">
        <f>IF(OR(F14="",G14="",H14=""),"",AVERAGE(F14:H14)/5)</f>
      </c>
      <c r="K14" s="25"/>
      <c r="L14" s="28"/>
    </row>
    <row r="15">
      <c r="A15" s="25"/>
      <c r="B15" s="26"/>
      <c r="C15" s="26"/>
      <c r="D15" s="26"/>
      <c r="E15" s="27"/>
      <c r="F15" s="26"/>
      <c r="G15" s="26"/>
      <c r="H15" s="26"/>
      <c r="I15" s="28"/>
      <c r="J15" s="29" t="str">
        <f>IF(OR(F15="",G15="",H15=""),"",AVERAGE(F15:H15)/5)</f>
      </c>
      <c r="K15" s="25"/>
      <c r="L15" s="28"/>
    </row>
    <row r="16">
      <c r="A16" s="25"/>
      <c r="B16" s="26"/>
      <c r="C16" s="26"/>
      <c r="D16" s="26"/>
      <c r="E16" s="27"/>
      <c r="F16" s="26"/>
      <c r="G16" s="26"/>
      <c r="H16" s="26"/>
      <c r="I16" s="28"/>
      <c r="J16" s="29" t="str">
        <f>IF(OR(F16="",G16="",H16=""),"",AVERAGE(F16:H16)/5)</f>
      </c>
      <c r="K16" s="25"/>
      <c r="L16" s="28"/>
    </row>
    <row r="17">
      <c r="A17" s="25"/>
      <c r="B17" s="26"/>
      <c r="C17" s="26"/>
      <c r="D17" s="26"/>
      <c r="E17" s="27"/>
      <c r="F17" s="26"/>
      <c r="G17" s="26"/>
      <c r="H17" s="26"/>
      <c r="I17" s="28"/>
      <c r="J17" s="29" t="str">
        <f>IF(OR(F17="",G17="",H17=""),"",AVERAGE(F17:H17)/5)</f>
      </c>
      <c r="K17" s="25"/>
      <c r="L17" s="28"/>
    </row>
    <row r="18">
      <c r="A18" s="25"/>
      <c r="B18" s="26"/>
      <c r="C18" s="26"/>
      <c r="D18" s="26"/>
      <c r="E18" s="27"/>
      <c r="F18" s="26"/>
      <c r="G18" s="26"/>
      <c r="H18" s="26"/>
      <c r="I18" s="28"/>
      <c r="J18" s="29" t="str">
        <f>IF(OR(F18="",G18="",H18=""),"",AVERAGE(F18:H18)/5)</f>
      </c>
      <c r="K18" s="25"/>
      <c r="L18" s="28"/>
    </row>
    <row r="19">
      <c r="A19" s="25"/>
      <c r="B19" s="26"/>
      <c r="C19" s="26"/>
      <c r="D19" s="26"/>
      <c r="E19" s="27"/>
      <c r="F19" s="26"/>
      <c r="G19" s="26"/>
      <c r="H19" s="26"/>
      <c r="I19" s="28"/>
      <c r="J19" s="29" t="str">
        <f>IF(OR(F19="",G19="",H19=""),"",AVERAGE(F19:H19)/5)</f>
      </c>
      <c r="K19" s="25"/>
      <c r="L19" s="28"/>
    </row>
    <row r="20">
      <c r="A20" s="25"/>
      <c r="B20" s="26"/>
      <c r="C20" s="26"/>
      <c r="D20" s="26"/>
      <c r="E20" s="27"/>
      <c r="F20" s="26"/>
      <c r="G20" s="26"/>
      <c r="H20" s="26"/>
      <c r="I20" s="28"/>
      <c r="J20" s="29" t="str">
        <f>IF(OR(F20="",G20="",H20=""),"",AVERAGE(F20:H20)/5)</f>
      </c>
      <c r="K20" s="25"/>
      <c r="L20" s="28"/>
    </row>
    <row r="21">
      <c r="A21" s="25"/>
      <c r="B21" s="26"/>
      <c r="C21" s="26"/>
      <c r="D21" s="26"/>
      <c r="E21" s="27"/>
      <c r="F21" s="26"/>
      <c r="G21" s="26"/>
      <c r="H21" s="26"/>
      <c r="I21" s="28"/>
      <c r="J21" s="29" t="str">
        <f>IF(OR(F21="",G21="",H21=""),"",AVERAGE(F21:H21)/5)</f>
      </c>
      <c r="K21" s="25"/>
      <c r="L21" s="28"/>
    </row>
    <row r="22">
      <c r="A22" s="25"/>
      <c r="B22" s="26"/>
      <c r="C22" s="26"/>
      <c r="D22" s="26"/>
      <c r="E22" s="27"/>
      <c r="F22" s="26"/>
      <c r="G22" s="26"/>
      <c r="H22" s="26"/>
      <c r="I22" s="28"/>
      <c r="J22" s="29" t="str">
        <f>IF(OR(F22="",G22="",H22=""),"",AVERAGE(F22:H22)/5)</f>
      </c>
      <c r="K22" s="25"/>
      <c r="L22" s="28"/>
    </row>
    <row r="23">
      <c r="A23" s="25"/>
      <c r="B23" s="26"/>
      <c r="C23" s="26"/>
      <c r="D23" s="26"/>
      <c r="E23" s="27"/>
      <c r="F23" s="26"/>
      <c r="G23" s="26"/>
      <c r="H23" s="26"/>
      <c r="I23" s="28"/>
      <c r="J23" s="29" t="str">
        <f>IF(OR(F23="",G23="",H23=""),"",AVERAGE(F23:H23)/5)</f>
      </c>
      <c r="K23" s="25"/>
      <c r="L23" s="28"/>
    </row>
    <row r="24">
      <c r="A24" s="25"/>
      <c r="B24" s="26"/>
      <c r="C24" s="26"/>
      <c r="D24" s="26"/>
      <c r="E24" s="27"/>
      <c r="F24" s="26"/>
      <c r="G24" s="26"/>
      <c r="H24" s="26"/>
      <c r="I24" s="28"/>
      <c r="J24" s="29" t="str">
        <f>IF(OR(F24="",G24="",H24=""),"",AVERAGE(F24:H24)/5)</f>
      </c>
      <c r="K24" s="25"/>
      <c r="L24" s="28"/>
    </row>
    <row r="25">
      <c r="A25" s="25"/>
      <c r="B25" s="26"/>
      <c r="C25" s="26"/>
      <c r="D25" s="26"/>
      <c r="E25" s="27"/>
      <c r="F25" s="26"/>
      <c r="G25" s="26"/>
      <c r="H25" s="26"/>
      <c r="I25" s="28"/>
      <c r="J25" s="29" t="str">
        <f>IF(OR(F25="",G25="",H25=""),"",AVERAGE(F25:H25)/5)</f>
      </c>
      <c r="K25" s="25"/>
      <c r="L25" s="28"/>
    </row>
    <row r="26">
      <c r="A26" s="25"/>
      <c r="B26" s="26"/>
      <c r="C26" s="26"/>
      <c r="D26" s="26"/>
      <c r="E26" s="27"/>
      <c r="F26" s="26"/>
      <c r="G26" s="26"/>
      <c r="H26" s="26"/>
      <c r="I26" s="28"/>
      <c r="J26" s="29" t="str">
        <f>IF(OR(F26="",G26="",H26=""),"",AVERAGE(F26:H26)/5)</f>
      </c>
      <c r="K26" s="25"/>
      <c r="L26" s="28"/>
    </row>
    <row r="27">
      <c r="A27" s="25"/>
      <c r="B27" s="26"/>
      <c r="C27" s="26"/>
      <c r="D27" s="26"/>
      <c r="E27" s="27"/>
      <c r="F27" s="26"/>
      <c r="G27" s="26"/>
      <c r="H27" s="26"/>
      <c r="I27" s="28"/>
      <c r="J27" s="29" t="str">
        <f>IF(OR(F27="",G27="",H27=""),"",AVERAGE(F27:H27)/5)</f>
      </c>
      <c r="K27" s="25"/>
      <c r="L27" s="28"/>
    </row>
    <row r="28">
      <c r="A28" s="25"/>
      <c r="B28" s="26"/>
      <c r="C28" s="26"/>
      <c r="D28" s="26"/>
      <c r="E28" s="27"/>
      <c r="F28" s="26"/>
      <c r="G28" s="26"/>
      <c r="H28" s="26"/>
      <c r="I28" s="28"/>
      <c r="J28" s="29" t="str">
        <f>IF(OR(F28="",G28="",H28=""),"",AVERAGE(F28:H28)/5)</f>
      </c>
      <c r="K28" s="25"/>
      <c r="L28" s="28"/>
    </row>
    <row r="29">
      <c r="A29" s="25"/>
      <c r="B29" s="26"/>
      <c r="C29" s="26"/>
      <c r="D29" s="26"/>
      <c r="E29" s="27"/>
      <c r="F29" s="26"/>
      <c r="G29" s="26"/>
      <c r="H29" s="26"/>
      <c r="I29" s="28"/>
      <c r="J29" s="29" t="str">
        <f>IF(OR(F29="",G29="",H29=""),"",AVERAGE(F29:H29)/5)</f>
      </c>
      <c r="K29" s="25"/>
      <c r="L29" s="28"/>
    </row>
    <row r="30">
      <c r="A30" s="25"/>
      <c r="B30" s="26"/>
      <c r="C30" s="26"/>
      <c r="D30" s="26"/>
      <c r="E30" s="27"/>
      <c r="F30" s="26"/>
      <c r="G30" s="26"/>
      <c r="H30" s="26"/>
      <c r="I30" s="28"/>
      <c r="J30" s="29" t="str">
        <f>IF(OR(F30="",G30="",H30=""),"",AVERAGE(F30:H30)/5)</f>
      </c>
      <c r="K30" s="25"/>
      <c r="L30" s="28"/>
    </row>
    <row r="31">
      <c r="A31" s="25"/>
      <c r="B31" s="26"/>
      <c r="C31" s="26"/>
      <c r="D31" s="26"/>
      <c r="E31" s="27"/>
      <c r="F31" s="26"/>
      <c r="G31" s="26"/>
      <c r="H31" s="26"/>
      <c r="I31" s="28"/>
      <c r="J31" s="29" t="str">
        <f>IF(OR(F31="",G31="",H31=""),"",AVERAGE(F31:H31)/5)</f>
      </c>
      <c r="K31" s="25"/>
      <c r="L31" s="28"/>
    </row>
    <row r="32">
      <c r="A32" s="25"/>
      <c r="B32" s="26"/>
      <c r="C32" s="26"/>
      <c r="D32" s="26"/>
      <c r="E32" s="27"/>
      <c r="F32" s="26"/>
      <c r="G32" s="26"/>
      <c r="H32" s="26"/>
      <c r="I32" s="28"/>
      <c r="J32" s="29" t="str">
        <f>IF(OR(F32="",G32="",H32=""),"",AVERAGE(F32:H32)/5)</f>
      </c>
      <c r="K32" s="25"/>
      <c r="L32" s="28"/>
    </row>
    <row r="33">
      <c r="A33" s="25"/>
      <c r="B33" s="26"/>
      <c r="C33" s="26"/>
      <c r="D33" s="26"/>
      <c r="E33" s="27"/>
      <c r="F33" s="26"/>
      <c r="G33" s="26"/>
      <c r="H33" s="26"/>
      <c r="I33" s="28"/>
      <c r="J33" s="29" t="str">
        <f>IF(OR(F33="",G33="",H33=""),"",AVERAGE(F33:H33)/5)</f>
      </c>
      <c r="K33" s="25"/>
      <c r="L33" s="28"/>
    </row>
    <row r="34">
      <c r="A34" s="25"/>
      <c r="B34" s="26"/>
      <c r="C34" s="26"/>
      <c r="D34" s="26"/>
      <c r="E34" s="27"/>
      <c r="F34" s="26"/>
      <c r="G34" s="26"/>
      <c r="H34" s="26"/>
      <c r="I34" s="28"/>
      <c r="J34" s="29" t="str">
        <f>IF(OR(F34="",G34="",H34=""),"",AVERAGE(F34:H34)/5)</f>
      </c>
      <c r="K34" s="25"/>
      <c r="L34" s="28"/>
    </row>
    <row r="35">
      <c r="A35" s="30"/>
      <c r="B35" s="31"/>
      <c r="C35" s="31"/>
      <c r="D35" s="31"/>
      <c r="E35" s="32"/>
      <c r="F35" s="31"/>
      <c r="G35" s="31"/>
      <c r="H35" s="31"/>
      <c r="I35" s="33"/>
      <c r="J35" s="29" t="str">
        <f>IF(OR(F35="",G35="",H35=""),"",AVERAGE(F35:H35)/5)</f>
      </c>
      <c r="K35" s="30"/>
      <c r="L35" s="33"/>
    </row>
  </sheetData>
  <mergeCells>
    <mergeCell ref="A1:L2"/>
    <mergeCell ref="A3:L3"/>
  </mergeCells>
  <dataValidations count="2">
    <dataValidation type="list" sqref="F6:H35">
      <formula1>"1,2,3,4,5"</formula1>
    </dataValidation>
    <dataValidation type="list" sqref="I6:I35">
      <formula1>"No,Yes,Unknown"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3663223b27c64b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4" hidden="0" customWidth="1"/>
    <col min="2" max="2" width="29" hidden="0" customWidth="1"/>
    <col min="3" max="3" width="17" hidden="0" customWidth="1"/>
    <col min="4" max="4" width="18" hidden="0" customWidth="1"/>
    <col min="5" max="5" width="18" hidden="0" customWidth="1"/>
    <col min="6" max="6" width="15" hidden="0" customWidth="1"/>
    <col min="7" max="7" width="15" hidden="0" customWidth="1"/>
    <col min="8" max="8" width="29" hidden="0" customWidth="1"/>
    <col min="9" max="9" width="21" hidden="0" customWidth="1"/>
    <col min="10" max="10" width="25" hidden="0" customWidth="1"/>
    <col min="11" max="11" width="34" hidden="0" customWidth="1"/>
    <col min="12" max="12" width="23" hidden="0" customWidth="1"/>
  </cols>
  <sheetData>
    <row r="1" ht="28" customHeight="1">
      <c r="A1" s="1" t="str">
        <v>Capability Assessment</v>
      </c>
      <c r="B1" s="1"/>
      <c r="C1" s="1"/>
      <c r="D1" s="1"/>
      <c r="E1" s="1"/>
      <c r="F1" s="1"/>
      <c r="G1" s="1"/>
      <c r="H1" s="1"/>
      <c r="I1" s="1"/>
      <c r="J1" s="1"/>
      <c r="K1" s="1"/>
      <c r="L1" s="34"/>
    </row>
    <row r="2" ht="28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34"/>
    </row>
    <row r="3" ht="36" customHeight="1">
      <c r="A3" s="2" t="str">
        <v>Need = importance × (5 − performance); confidence is separate. Investigate missing/weak evidence; every band requires human review.</v>
      </c>
      <c r="B3" s="2"/>
      <c r="C3" s="2"/>
      <c r="D3" s="2"/>
      <c r="E3" s="2"/>
      <c r="F3" s="2"/>
      <c r="G3" s="2"/>
      <c r="H3" s="2"/>
      <c r="I3" s="2"/>
      <c r="J3" s="2"/>
      <c r="K3" s="2"/>
      <c r="L3" s="34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4"/>
    </row>
    <row r="5" ht="32" customHeight="1">
      <c r="A5" s="17" t="str">
        <v>Capability ID</v>
      </c>
      <c r="B5" s="18" t="str">
        <v>Capability</v>
      </c>
      <c r="C5" s="18" t="str">
        <v>Importance (1–5)</v>
      </c>
      <c r="D5" s="18" t="str">
        <v>Performance (1–5)</v>
      </c>
      <c r="E5" s="18" t="str">
        <v>Evidence strength</v>
      </c>
      <c r="F5" s="18" t="str">
        <v>Business need score</v>
      </c>
      <c r="G5" s="18" t="str">
        <v>Need band</v>
      </c>
      <c r="H5" s="18" t="str">
        <v>Stakeholder disagreement</v>
      </c>
      <c r="I5" s="18" t="str">
        <v>Accountable owner</v>
      </c>
      <c r="J5" s="18" t="str">
        <v>Review trigger</v>
      </c>
      <c r="K5" s="19" t="str">
        <v>Interpretation</v>
      </c>
      <c r="L5" s="35" t="str">
        <v>Evidence review action</v>
      </c>
    </row>
    <row r="6">
      <c r="A6" s="20"/>
      <c r="B6" s="21"/>
      <c r="C6" s="21"/>
      <c r="D6" s="21"/>
      <c r="E6" s="36"/>
      <c r="F6" s="37" t="str">
        <f>IF(OR(C6="",D6=""),"",C6*(5-D6))</f>
      </c>
      <c r="G6" s="5" t="str">
        <f>IF(F6="","",IF(F6&gt;=$B$33,"HIGH",IF(F6&gt;=$B$34,"MEDIUM","LOW")))</f>
      </c>
      <c r="H6" s="20"/>
      <c r="I6" s="21"/>
      <c r="J6" s="21"/>
      <c r="K6" s="23"/>
      <c r="L6" s="38" t="str">
        <f>IF(COUNTA(A6:E6)=0,"",IF(OR(C6="",D6="",E6=""),"Investigate",IF(E6&lt;$B$36,"Investigate","Review evidence")))</f>
      </c>
    </row>
    <row r="7">
      <c r="A7" s="25"/>
      <c r="B7" s="26"/>
      <c r="C7" s="26"/>
      <c r="D7" s="26"/>
      <c r="E7" s="39"/>
      <c r="F7" s="40" t="str">
        <f>IF(OR(C7="",D7=""),"",C7*(5-D7))</f>
      </c>
      <c r="G7" s="6" t="str">
        <f>IF(F7="","",IF(F7&gt;=$B$33,"HIGH",IF(F7&gt;=$B$34,"MEDIUM","LOW")))</f>
      </c>
      <c r="H7" s="25"/>
      <c r="I7" s="26"/>
      <c r="J7" s="26"/>
      <c r="K7" s="28"/>
      <c r="L7" s="38" t="str">
        <f>IF(COUNTA(A7:E7)=0,"",IF(OR(C7="",D7="",E7=""),"Investigate",IF(E7&lt;$B$36,"Investigate","Review evidence")))</f>
      </c>
    </row>
    <row r="8">
      <c r="A8" s="25"/>
      <c r="B8" s="26"/>
      <c r="C8" s="26"/>
      <c r="D8" s="26"/>
      <c r="E8" s="39"/>
      <c r="F8" s="40" t="str">
        <f>IF(OR(C8="",D8=""),"",C8*(5-D8))</f>
      </c>
      <c r="G8" s="6" t="str">
        <f>IF(F8="","",IF(F8&gt;=$B$33,"HIGH",IF(F8&gt;=$B$34,"MEDIUM","LOW")))</f>
      </c>
      <c r="H8" s="25"/>
      <c r="I8" s="26"/>
      <c r="J8" s="26"/>
      <c r="K8" s="28"/>
      <c r="L8" s="38" t="str">
        <f>IF(COUNTA(A8:E8)=0,"",IF(OR(C8="",D8="",E8=""),"Investigate",IF(E8&lt;$B$36,"Investigate","Review evidence")))</f>
      </c>
    </row>
    <row r="9">
      <c r="A9" s="25"/>
      <c r="B9" s="26"/>
      <c r="C9" s="26"/>
      <c r="D9" s="26"/>
      <c r="E9" s="39"/>
      <c r="F9" s="40" t="str">
        <f>IF(OR(C9="",D9=""),"",C9*(5-D9))</f>
      </c>
      <c r="G9" s="6" t="str">
        <f>IF(F9="","",IF(F9&gt;=$B$33,"HIGH",IF(F9&gt;=$B$34,"MEDIUM","LOW")))</f>
      </c>
      <c r="H9" s="25"/>
      <c r="I9" s="26"/>
      <c r="J9" s="26"/>
      <c r="K9" s="28"/>
      <c r="L9" s="38" t="str">
        <f>IF(COUNTA(A9:E9)=0,"",IF(OR(C9="",D9="",E9=""),"Investigate",IF(E9&lt;$B$36,"Investigate","Review evidence")))</f>
      </c>
    </row>
    <row r="10">
      <c r="A10" s="25"/>
      <c r="B10" s="26"/>
      <c r="C10" s="26"/>
      <c r="D10" s="26"/>
      <c r="E10" s="39"/>
      <c r="F10" s="40" t="str">
        <f>IF(OR(C10="",D10=""),"",C10*(5-D10))</f>
      </c>
      <c r="G10" s="6" t="str">
        <f>IF(F10="","",IF(F10&gt;=$B$33,"HIGH",IF(F10&gt;=$B$34,"MEDIUM","LOW")))</f>
      </c>
      <c r="H10" s="25"/>
      <c r="I10" s="26"/>
      <c r="J10" s="26"/>
      <c r="K10" s="28"/>
      <c r="L10" s="38" t="str">
        <f>IF(COUNTA(A10:E10)=0,"",IF(OR(C10="",D10="",E10=""),"Investigate",IF(E10&lt;$B$36,"Investigate","Review evidence")))</f>
      </c>
    </row>
    <row r="11">
      <c r="A11" s="25"/>
      <c r="B11" s="26"/>
      <c r="C11" s="26"/>
      <c r="D11" s="26"/>
      <c r="E11" s="39"/>
      <c r="F11" s="40" t="str">
        <f>IF(OR(C11="",D11=""),"",C11*(5-D11))</f>
      </c>
      <c r="G11" s="6" t="str">
        <f>IF(F11="","",IF(F11&gt;=$B$33,"HIGH",IF(F11&gt;=$B$34,"MEDIUM","LOW")))</f>
      </c>
      <c r="H11" s="25"/>
      <c r="I11" s="26"/>
      <c r="J11" s="26"/>
      <c r="K11" s="28"/>
      <c r="L11" s="38" t="str">
        <f>IF(COUNTA(A11:E11)=0,"",IF(OR(C11="",D11="",E11=""),"Investigate",IF(E11&lt;$B$36,"Investigate","Review evidence")))</f>
      </c>
    </row>
    <row r="12">
      <c r="A12" s="25"/>
      <c r="B12" s="26"/>
      <c r="C12" s="26"/>
      <c r="D12" s="26"/>
      <c r="E12" s="39"/>
      <c r="F12" s="40" t="str">
        <f>IF(OR(C12="",D12=""),"",C12*(5-D12))</f>
      </c>
      <c r="G12" s="6" t="str">
        <f>IF(F12="","",IF(F12&gt;=$B$33,"HIGH",IF(F12&gt;=$B$34,"MEDIUM","LOW")))</f>
      </c>
      <c r="H12" s="25"/>
      <c r="I12" s="26"/>
      <c r="J12" s="26"/>
      <c r="K12" s="28"/>
      <c r="L12" s="38" t="str">
        <f>IF(COUNTA(A12:E12)=0,"",IF(OR(C12="",D12="",E12=""),"Investigate",IF(E12&lt;$B$36,"Investigate","Review evidence")))</f>
      </c>
    </row>
    <row r="13">
      <c r="A13" s="25"/>
      <c r="B13" s="26"/>
      <c r="C13" s="26"/>
      <c r="D13" s="26"/>
      <c r="E13" s="39"/>
      <c r="F13" s="40" t="str">
        <f>IF(OR(C13="",D13=""),"",C13*(5-D13))</f>
      </c>
      <c r="G13" s="6" t="str">
        <f>IF(F13="","",IF(F13&gt;=$B$33,"HIGH",IF(F13&gt;=$B$34,"MEDIUM","LOW")))</f>
      </c>
      <c r="H13" s="25"/>
      <c r="I13" s="26"/>
      <c r="J13" s="26"/>
      <c r="K13" s="28"/>
      <c r="L13" s="38" t="str">
        <f>IF(COUNTA(A13:E13)=0,"",IF(OR(C13="",D13="",E13=""),"Investigate",IF(E13&lt;$B$36,"Investigate","Review evidence")))</f>
      </c>
    </row>
    <row r="14">
      <c r="A14" s="25"/>
      <c r="B14" s="26"/>
      <c r="C14" s="26"/>
      <c r="D14" s="26"/>
      <c r="E14" s="39"/>
      <c r="F14" s="40" t="str">
        <f>IF(OR(C14="",D14=""),"",C14*(5-D14))</f>
      </c>
      <c r="G14" s="6" t="str">
        <f>IF(F14="","",IF(F14&gt;=$B$33,"HIGH",IF(F14&gt;=$B$34,"MEDIUM","LOW")))</f>
      </c>
      <c r="H14" s="25"/>
      <c r="I14" s="26"/>
      <c r="J14" s="26"/>
      <c r="K14" s="28"/>
      <c r="L14" s="38" t="str">
        <f>IF(COUNTA(A14:E14)=0,"",IF(OR(C14="",D14="",E14=""),"Investigate",IF(E14&lt;$B$36,"Investigate","Review evidence")))</f>
      </c>
    </row>
    <row r="15">
      <c r="A15" s="25"/>
      <c r="B15" s="26"/>
      <c r="C15" s="26"/>
      <c r="D15" s="26"/>
      <c r="E15" s="39"/>
      <c r="F15" s="40" t="str">
        <f>IF(OR(C15="",D15=""),"",C15*(5-D15))</f>
      </c>
      <c r="G15" s="6" t="str">
        <f>IF(F15="","",IF(F15&gt;=$B$33,"HIGH",IF(F15&gt;=$B$34,"MEDIUM","LOW")))</f>
      </c>
      <c r="H15" s="25"/>
      <c r="I15" s="26"/>
      <c r="J15" s="26"/>
      <c r="K15" s="28"/>
      <c r="L15" s="38" t="str">
        <f>IF(COUNTA(A15:E15)=0,"",IF(OR(C15="",D15="",E15=""),"Investigate",IF(E15&lt;$B$36,"Investigate","Review evidence")))</f>
      </c>
    </row>
    <row r="16">
      <c r="A16" s="25"/>
      <c r="B16" s="26"/>
      <c r="C16" s="26"/>
      <c r="D16" s="26"/>
      <c r="E16" s="39"/>
      <c r="F16" s="40" t="str">
        <f>IF(OR(C16="",D16=""),"",C16*(5-D16))</f>
      </c>
      <c r="G16" s="6" t="str">
        <f>IF(F16="","",IF(F16&gt;=$B$33,"HIGH",IF(F16&gt;=$B$34,"MEDIUM","LOW")))</f>
      </c>
      <c r="H16" s="25"/>
      <c r="I16" s="26"/>
      <c r="J16" s="26"/>
      <c r="K16" s="28"/>
      <c r="L16" s="38" t="str">
        <f>IF(COUNTA(A16:E16)=0,"",IF(OR(C16="",D16="",E16=""),"Investigate",IF(E16&lt;$B$36,"Investigate","Review evidence")))</f>
      </c>
    </row>
    <row r="17">
      <c r="A17" s="25"/>
      <c r="B17" s="26"/>
      <c r="C17" s="26"/>
      <c r="D17" s="26"/>
      <c r="E17" s="39"/>
      <c r="F17" s="40" t="str">
        <f>IF(OR(C17="",D17=""),"",C17*(5-D17))</f>
      </c>
      <c r="G17" s="6" t="str">
        <f>IF(F17="","",IF(F17&gt;=$B$33,"HIGH",IF(F17&gt;=$B$34,"MEDIUM","LOW")))</f>
      </c>
      <c r="H17" s="25"/>
      <c r="I17" s="26"/>
      <c r="J17" s="26"/>
      <c r="K17" s="28"/>
      <c r="L17" s="38" t="str">
        <f>IF(COUNTA(A17:E17)=0,"",IF(OR(C17="",D17="",E17=""),"Investigate",IF(E17&lt;$B$36,"Investigate","Review evidence")))</f>
      </c>
    </row>
    <row r="18">
      <c r="A18" s="25"/>
      <c r="B18" s="26"/>
      <c r="C18" s="26"/>
      <c r="D18" s="26"/>
      <c r="E18" s="39"/>
      <c r="F18" s="40" t="str">
        <f>IF(OR(C18="",D18=""),"",C18*(5-D18))</f>
      </c>
      <c r="G18" s="6" t="str">
        <f>IF(F18="","",IF(F18&gt;=$B$33,"HIGH",IF(F18&gt;=$B$34,"MEDIUM","LOW")))</f>
      </c>
      <c r="H18" s="25"/>
      <c r="I18" s="26"/>
      <c r="J18" s="26"/>
      <c r="K18" s="28"/>
      <c r="L18" s="38" t="str">
        <f>IF(COUNTA(A18:E18)=0,"",IF(OR(C18="",D18="",E18=""),"Investigate",IF(E18&lt;$B$36,"Investigate","Review evidence")))</f>
      </c>
    </row>
    <row r="19">
      <c r="A19" s="25"/>
      <c r="B19" s="26"/>
      <c r="C19" s="26"/>
      <c r="D19" s="26"/>
      <c r="E19" s="39"/>
      <c r="F19" s="40" t="str">
        <f>IF(OR(C19="",D19=""),"",C19*(5-D19))</f>
      </c>
      <c r="G19" s="6" t="str">
        <f>IF(F19="","",IF(F19&gt;=$B$33,"HIGH",IF(F19&gt;=$B$34,"MEDIUM","LOW")))</f>
      </c>
      <c r="H19" s="25"/>
      <c r="I19" s="26"/>
      <c r="J19" s="26"/>
      <c r="K19" s="28"/>
      <c r="L19" s="38" t="str">
        <f>IF(COUNTA(A19:E19)=0,"",IF(OR(C19="",D19="",E19=""),"Investigate",IF(E19&lt;$B$36,"Investigate","Review evidence")))</f>
      </c>
    </row>
    <row r="20">
      <c r="A20" s="25"/>
      <c r="B20" s="26"/>
      <c r="C20" s="26"/>
      <c r="D20" s="26"/>
      <c r="E20" s="39"/>
      <c r="F20" s="40" t="str">
        <f>IF(OR(C20="",D20=""),"",C20*(5-D20))</f>
      </c>
      <c r="G20" s="6" t="str">
        <f>IF(F20="","",IF(F20&gt;=$B$33,"HIGH",IF(F20&gt;=$B$34,"MEDIUM","LOW")))</f>
      </c>
      <c r="H20" s="25"/>
      <c r="I20" s="26"/>
      <c r="J20" s="26"/>
      <c r="K20" s="28"/>
      <c r="L20" s="38" t="str">
        <f>IF(COUNTA(A20:E20)=0,"",IF(OR(C20="",D20="",E20=""),"Investigate",IF(E20&lt;$B$36,"Investigate","Review evidence")))</f>
      </c>
    </row>
    <row r="21">
      <c r="A21" s="25"/>
      <c r="B21" s="26"/>
      <c r="C21" s="26"/>
      <c r="D21" s="26"/>
      <c r="E21" s="39"/>
      <c r="F21" s="40" t="str">
        <f>IF(OR(C21="",D21=""),"",C21*(5-D21))</f>
      </c>
      <c r="G21" s="6" t="str">
        <f>IF(F21="","",IF(F21&gt;=$B$33,"HIGH",IF(F21&gt;=$B$34,"MEDIUM","LOW")))</f>
      </c>
      <c r="H21" s="25"/>
      <c r="I21" s="26"/>
      <c r="J21" s="26"/>
      <c r="K21" s="28"/>
      <c r="L21" s="38" t="str">
        <f>IF(COUNTA(A21:E21)=0,"",IF(OR(C21="",D21="",E21=""),"Investigate",IF(E21&lt;$B$36,"Investigate","Review evidence")))</f>
      </c>
    </row>
    <row r="22">
      <c r="A22" s="25"/>
      <c r="B22" s="26"/>
      <c r="C22" s="26"/>
      <c r="D22" s="26"/>
      <c r="E22" s="39"/>
      <c r="F22" s="40" t="str">
        <f>IF(OR(C22="",D22=""),"",C22*(5-D22))</f>
      </c>
      <c r="G22" s="6" t="str">
        <f>IF(F22="","",IF(F22&gt;=$B$33,"HIGH",IF(F22&gt;=$B$34,"MEDIUM","LOW")))</f>
      </c>
      <c r="H22" s="25"/>
      <c r="I22" s="26"/>
      <c r="J22" s="26"/>
      <c r="K22" s="28"/>
      <c r="L22" s="38" t="str">
        <f>IF(COUNTA(A22:E22)=0,"",IF(OR(C22="",D22="",E22=""),"Investigate",IF(E22&lt;$B$36,"Investigate","Review evidence")))</f>
      </c>
    </row>
    <row r="23">
      <c r="A23" s="25"/>
      <c r="B23" s="26"/>
      <c r="C23" s="26"/>
      <c r="D23" s="26"/>
      <c r="E23" s="39"/>
      <c r="F23" s="40" t="str">
        <f>IF(OR(C23="",D23=""),"",C23*(5-D23))</f>
      </c>
      <c r="G23" s="6" t="str">
        <f>IF(F23="","",IF(F23&gt;=$B$33,"HIGH",IF(F23&gt;=$B$34,"MEDIUM","LOW")))</f>
      </c>
      <c r="H23" s="25"/>
      <c r="I23" s="26"/>
      <c r="J23" s="26"/>
      <c r="K23" s="28"/>
      <c r="L23" s="38" t="str">
        <f>IF(COUNTA(A23:E23)=0,"",IF(OR(C23="",D23="",E23=""),"Investigate",IF(E23&lt;$B$36,"Investigate","Review evidence")))</f>
      </c>
    </row>
    <row r="24">
      <c r="A24" s="25"/>
      <c r="B24" s="26"/>
      <c r="C24" s="26"/>
      <c r="D24" s="26"/>
      <c r="E24" s="39"/>
      <c r="F24" s="40" t="str">
        <f>IF(OR(C24="",D24=""),"",C24*(5-D24))</f>
      </c>
      <c r="G24" s="6" t="str">
        <f>IF(F24="","",IF(F24&gt;=$B$33,"HIGH",IF(F24&gt;=$B$34,"MEDIUM","LOW")))</f>
      </c>
      <c r="H24" s="25"/>
      <c r="I24" s="26"/>
      <c r="J24" s="26"/>
      <c r="K24" s="28"/>
      <c r="L24" s="38" t="str">
        <f>IF(COUNTA(A24:E24)=0,"",IF(OR(C24="",D24="",E24=""),"Investigate",IF(E24&lt;$B$36,"Investigate","Review evidence")))</f>
      </c>
    </row>
    <row r="25">
      <c r="A25" s="25"/>
      <c r="B25" s="26"/>
      <c r="C25" s="26"/>
      <c r="D25" s="26"/>
      <c r="E25" s="39"/>
      <c r="F25" s="40" t="str">
        <f>IF(OR(C25="",D25=""),"",C25*(5-D25))</f>
      </c>
      <c r="G25" s="6" t="str">
        <f>IF(F25="","",IF(F25&gt;=$B$33,"HIGH",IF(F25&gt;=$B$34,"MEDIUM","LOW")))</f>
      </c>
      <c r="H25" s="25"/>
      <c r="I25" s="26"/>
      <c r="J25" s="26"/>
      <c r="K25" s="28"/>
      <c r="L25" s="38" t="str">
        <f>IF(COUNTA(A25:E25)=0,"",IF(OR(C25="",D25="",E25=""),"Investigate",IF(E25&lt;$B$36,"Investigate","Review evidence")))</f>
      </c>
    </row>
    <row r="26">
      <c r="A26" s="25"/>
      <c r="B26" s="26"/>
      <c r="C26" s="26"/>
      <c r="D26" s="26"/>
      <c r="E26" s="39"/>
      <c r="F26" s="40" t="str">
        <f>IF(OR(C26="",D26=""),"",C26*(5-D26))</f>
      </c>
      <c r="G26" s="6" t="str">
        <f>IF(F26="","",IF(F26&gt;=$B$33,"HIGH",IF(F26&gt;=$B$34,"MEDIUM","LOW")))</f>
      </c>
      <c r="H26" s="25"/>
      <c r="I26" s="26"/>
      <c r="J26" s="26"/>
      <c r="K26" s="28"/>
      <c r="L26" s="38" t="str">
        <f>IF(COUNTA(A26:E26)=0,"",IF(OR(C26="",D26="",E26=""),"Investigate",IF(E26&lt;$B$36,"Investigate","Review evidence")))</f>
      </c>
    </row>
    <row r="27">
      <c r="A27" s="25"/>
      <c r="B27" s="26"/>
      <c r="C27" s="26"/>
      <c r="D27" s="26"/>
      <c r="E27" s="39"/>
      <c r="F27" s="40" t="str">
        <f>IF(OR(C27="",D27=""),"",C27*(5-D27))</f>
      </c>
      <c r="G27" s="6" t="str">
        <f>IF(F27="","",IF(F27&gt;=$B$33,"HIGH",IF(F27&gt;=$B$34,"MEDIUM","LOW")))</f>
      </c>
      <c r="H27" s="25"/>
      <c r="I27" s="26"/>
      <c r="J27" s="26"/>
      <c r="K27" s="28"/>
      <c r="L27" s="38" t="str">
        <f>IF(COUNTA(A27:E27)=0,"",IF(OR(C27="",D27="",E27=""),"Investigate",IF(E27&lt;$B$36,"Investigate","Review evidence")))</f>
      </c>
    </row>
    <row r="28">
      <c r="A28" s="25"/>
      <c r="B28" s="26"/>
      <c r="C28" s="26"/>
      <c r="D28" s="26"/>
      <c r="E28" s="39"/>
      <c r="F28" s="40" t="str">
        <f>IF(OR(C28="",D28=""),"",C28*(5-D28))</f>
      </c>
      <c r="G28" s="6" t="str">
        <f>IF(F28="","",IF(F28&gt;=$B$33,"HIGH",IF(F28&gt;=$B$34,"MEDIUM","LOW")))</f>
      </c>
      <c r="H28" s="25"/>
      <c r="I28" s="26"/>
      <c r="J28" s="26"/>
      <c r="K28" s="28"/>
      <c r="L28" s="38" t="str">
        <f>IF(COUNTA(A28:E28)=0,"",IF(OR(C28="",D28="",E28=""),"Investigate",IF(E28&lt;$B$36,"Investigate","Review evidence")))</f>
      </c>
    </row>
    <row r="29">
      <c r="A29" s="25"/>
      <c r="B29" s="26"/>
      <c r="C29" s="26"/>
      <c r="D29" s="26"/>
      <c r="E29" s="39"/>
      <c r="F29" s="40" t="str">
        <f>IF(OR(C29="",D29=""),"",C29*(5-D29))</f>
      </c>
      <c r="G29" s="6" t="str">
        <f>IF(F29="","",IF(F29&gt;=$B$33,"HIGH",IF(F29&gt;=$B$34,"MEDIUM","LOW")))</f>
      </c>
      <c r="H29" s="25"/>
      <c r="I29" s="26"/>
      <c r="J29" s="26"/>
      <c r="K29" s="28"/>
      <c r="L29" s="38" t="str">
        <f>IF(COUNTA(A29:E29)=0,"",IF(OR(C29="",D29="",E29=""),"Investigate",IF(E29&lt;$B$36,"Investigate","Review evidence")))</f>
      </c>
    </row>
    <row r="30">
      <c r="A30" s="30"/>
      <c r="B30" s="31"/>
      <c r="C30" s="31"/>
      <c r="D30" s="31"/>
      <c r="E30" s="41"/>
      <c r="F30" s="40" t="str">
        <f>IF(OR(C30="",D30=""),"",C30*(5-D30))</f>
      </c>
      <c r="G30" s="6" t="str">
        <f>IF(F30="","",IF(F30&gt;=$B$33,"HIGH",IF(F30&gt;=$B$34,"MEDIUM","LOW")))</f>
      </c>
      <c r="H30" s="30"/>
      <c r="I30" s="31"/>
      <c r="J30" s="31"/>
      <c r="K30" s="33"/>
      <c r="L30" s="38" t="str">
        <f>IF(COUNTA(A30:E30)=0,"",IF(OR(C30="",D30="",E30=""),"Investigate",IF(E30&lt;$B$36,"Investigate","Review evidence")))</f>
      </c>
    </row>
    <row r="3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</row>
    <row r="32">
      <c r="A32" s="42" t="str">
        <v>Local need-band and evidence-review settings</v>
      </c>
      <c r="B32" s="42"/>
      <c r="C32" s="42"/>
      <c r="D32" s="34"/>
      <c r="E32" s="34"/>
      <c r="F32" s="34"/>
      <c r="G32" s="34"/>
      <c r="H32" s="34"/>
      <c r="I32" s="34"/>
      <c r="J32" s="34"/>
      <c r="K32" s="34"/>
      <c r="L32" s="34"/>
    </row>
    <row r="33">
      <c r="A33" s="43" t="str">
        <v>HIGH minimum</v>
      </c>
      <c r="B33" s="43" t="n">
        <v>12</v>
      </c>
      <c r="C33" s="43" t="str">
        <f>"Need score ≥ "&amp;B33</f>
        <v>Need score ≥ 12</v>
      </c>
      <c r="D33" s="34"/>
      <c r="E33" s="34"/>
      <c r="F33" s="34"/>
      <c r="G33" s="34"/>
      <c r="H33" s="34"/>
      <c r="I33" s="34"/>
      <c r="J33" s="34"/>
      <c r="K33" s="34"/>
      <c r="L33" s="34"/>
    </row>
    <row r="34">
      <c r="A34" s="43" t="str">
        <v>MEDIUM minimum</v>
      </c>
      <c r="B34" s="43" t="n">
        <v>7</v>
      </c>
      <c r="C34" s="43" t="str">
        <f>B34&amp;" ≤ need score &lt; "&amp;B33</f>
        <v>7 ≤ need score &lt; 12</v>
      </c>
      <c r="D34" s="34"/>
      <c r="E34" s="34"/>
      <c r="F34" s="34"/>
      <c r="G34" s="34"/>
      <c r="H34" s="34"/>
      <c r="I34" s="34"/>
      <c r="J34" s="34"/>
      <c r="K34" s="34"/>
      <c r="L34" s="34"/>
    </row>
    <row r="35">
      <c r="A35" s="43" t="str">
        <v>LOW</v>
      </c>
      <c r="B35" s="43" t="n">
        <v>0</v>
      </c>
      <c r="C35" s="43" t="str">
        <f>"Need score &lt; "&amp;B34</f>
        <v>Need score &lt; 7</v>
      </c>
      <c r="D35" s="34"/>
      <c r="E35" s="34"/>
      <c r="F35" s="34"/>
      <c r="G35" s="34"/>
      <c r="H35" s="34"/>
      <c r="I35" s="34"/>
      <c r="J35" s="34"/>
      <c r="K35" s="34"/>
      <c r="L35" s="34"/>
    </row>
    <row r="36" ht="60" customHeight="1">
      <c r="A36" s="44" t="str">
        <v>Confidence review threshold</v>
      </c>
      <c r="B36" s="45" t="n">
        <v>0.7</v>
      </c>
      <c r="C36" s="44" t="str">
        <v>Below this illustrative trigger: investigate; at/above: review evidence.</v>
      </c>
      <c r="D36" s="44"/>
      <c r="E36" s="44"/>
      <c r="F36" s="44"/>
      <c r="G36" s="34"/>
      <c r="H36" s="34"/>
      <c r="I36" s="34"/>
      <c r="J36" s="34"/>
      <c r="K36" s="34"/>
      <c r="L36" s="34"/>
    </row>
    <row r="37">
      <c r="A37" s="34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</row>
    <row r="38">
      <c r="A38" s="46" t="str">
        <v>Local teaching method, not a BIZBOK formula. Need bands focus attention; they do not authorize action. Investigate missing or weak evidence. Review relevance, recency, conflict, risk, and urgency at every confidence level; record the human disposition in Interpretation and its owner/review trigger.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</row>
    <row r="39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</row>
  </sheetData>
  <mergeCells>
    <mergeCell ref="A1:K2"/>
    <mergeCell ref="A3:K3"/>
    <mergeCell ref="A32:F32"/>
    <mergeCell ref="C36:F36"/>
    <mergeCell ref="A38:L39"/>
  </mergeCells>
  <conditionalFormatting sqref="L6:L30">
    <cfRule type="containsText" dxfId="0" priority="1" operator="containsText" text="Investigate"/>
  </conditionalFormatting>
  <conditionalFormatting sqref="F6:G30">
    <cfRule type="expression" dxfId="1" priority="2">
      <formula>$G6="HIGH"</formula>
    </cfRule>
    <cfRule type="expression" dxfId="2" priority="3">
      <formula>$G6="MEDIUM"</formula>
    </cfRule>
    <cfRule type="expression" dxfId="3" priority="4">
      <formula>$G6="LOW"</formula>
    </cfRule>
  </conditionalFormatting>
  <dataValidations count="4">
    <dataValidation type="list" sqref="C6:D30">
      <formula1>"1,2,3,4,5"</formula1>
    </dataValidation>
    <dataValidation type="decimal" operator="between" sqref="B33:B34">
      <formula1>0</formula1>
      <formula2>20</formula2>
    </dataValidation>
    <dataValidation type="decimal" operator="between" sqref="E6:E30">
      <formula1>0</formula1>
      <formula2>1</formula2>
    </dataValidation>
    <dataValidation type="decimal" operator="between" sqref="B36">
      <formula1>0</formula1>
      <formula2>1</formula2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ef84568b45444ccd"/>
  </tableParts>
</worksheet>
</file>

<file path=xl/worksheets/sheet4.xml><?xml version="1.0" encoding="utf-8"?>
<worksheet xmlns="http://schemas.openxmlformats.org/spreadsheetml/2006/main">
  <sheetPr>
    <pageSetUpPr fitToPage="1" autoPageBreaks="0"/>
  </sheetPr>
  <sheetViews>
    <sheetView showGridLines="0" workbookViewId="0"/>
  </sheetViews>
  <sheetFormatPr defaultRowHeight="15"/>
  <cols>
    <col min="1" max="1" width="23" hidden="0" customWidth="1"/>
    <col min="2" max="2" width="12" hidden="0" customWidth="1"/>
    <col min="3" max="3" width="12" hidden="0" customWidth="1"/>
    <col min="4" max="4" width="12" hidden="0" customWidth="1"/>
    <col min="5" max="5" width="12" hidden="0" customWidth="1"/>
    <col min="6" max="6" width="12" hidden="0" customWidth="1"/>
    <col min="7" max="7" width="38" hidden="0" customWidth="1"/>
  </cols>
  <sheetData>
    <row r="1" ht="28" customHeight="1">
      <c r="A1" s="1" t="str">
        <v>Importance–Performance Distribution</v>
      </c>
      <c r="B1" s="1"/>
      <c r="C1" s="1"/>
      <c r="D1" s="1"/>
      <c r="E1" s="1"/>
      <c r="F1" s="1"/>
      <c r="G1" s="1"/>
    </row>
    <row r="2" ht="28" customHeight="1">
      <c r="A2" s="1"/>
      <c r="B2" s="1"/>
      <c r="C2" s="1"/>
      <c r="D2" s="1"/>
      <c r="E2" s="1"/>
      <c r="F2" s="1"/>
      <c r="G2" s="1"/>
    </row>
    <row r="3" ht="36" customHeight="1">
      <c r="A3" s="2" t="str">
        <v>Counts show assessed importance and performance; review business need, evidence confidence, and limiting conditions separately.</v>
      </c>
      <c r="B3" s="2"/>
      <c r="C3" s="2"/>
      <c r="D3" s="2"/>
      <c r="E3" s="2"/>
      <c r="F3" s="2"/>
      <c r="G3" s="2"/>
    </row>
    <row r="4">
      <c r="A4" s="3"/>
      <c r="B4" s="3"/>
      <c r="C4" s="3"/>
      <c r="D4" s="3"/>
      <c r="E4" s="3"/>
      <c r="F4" s="3"/>
      <c r="G4" s="3"/>
    </row>
    <row r="5">
      <c r="A5" s="17" t="str">
        <v>Importance  Performance</v>
      </c>
      <c r="B5" s="18" t="n">
        <v>1</v>
      </c>
      <c r="C5" s="18" t="n">
        <v>2</v>
      </c>
      <c r="D5" s="18" t="n">
        <v>3</v>
      </c>
      <c r="E5" s="18" t="n">
        <v>4</v>
      </c>
      <c r="F5" s="18" t="n">
        <v>5</v>
      </c>
      <c r="G5" s="19" t="str">
        <v>Interpretation</v>
      </c>
    </row>
    <row r="6">
      <c r="A6" s="47" t="n">
        <v>5</v>
      </c>
      <c r="B6" s="5" t="n">
        <f>COUNTIFS('Assessment'!$C$6:$C$30,$A6,'Assessment'!$D$6:$D$30,B$5)</f>
        <v>0</v>
      </c>
      <c r="C6" s="5" t="n">
        <f>COUNTIFS('Assessment'!$C$6:$C$30,$A6,'Assessment'!$D$6:$D$30,C$5)</f>
        <v>0</v>
      </c>
      <c r="D6" s="5" t="n">
        <f>COUNTIFS('Assessment'!$C$6:$C$30,$A6,'Assessment'!$D$6:$D$30,D$5)</f>
        <v>0</v>
      </c>
      <c r="E6" s="5" t="n">
        <f>COUNTIFS('Assessment'!$C$6:$C$30,$A6,'Assessment'!$D$6:$D$30,E$5)</f>
        <v>0</v>
      </c>
      <c r="F6" s="5" t="n">
        <f>COUNTIFS('Assessment'!$C$6:$C$30,$A6,'Assessment'!$D$6:$D$30,F$5)</f>
        <v>0</v>
      </c>
      <c r="G6" s="5" t="str">
        <v>Highest importance at top</v>
      </c>
    </row>
    <row r="7">
      <c r="A7" s="48" t="n">
        <v>4</v>
      </c>
      <c r="B7" s="6" t="n">
        <f>COUNTIFS('Assessment'!$C$6:$C$30,$A7,'Assessment'!$D$6:$D$30,B$5)</f>
        <v>0</v>
      </c>
      <c r="C7" s="6" t="n">
        <f>COUNTIFS('Assessment'!$C$6:$C$30,$A7,'Assessment'!$D$6:$D$30,C$5)</f>
        <v>0</v>
      </c>
      <c r="D7" s="6" t="n">
        <f>COUNTIFS('Assessment'!$C$6:$C$30,$A7,'Assessment'!$D$6:$D$30,D$5)</f>
        <v>0</v>
      </c>
      <c r="E7" s="6" t="n">
        <f>COUNTIFS('Assessment'!$C$6:$C$30,$A7,'Assessment'!$D$6:$D$30,E$5)</f>
        <v>0</v>
      </c>
      <c r="F7" s="6" t="n">
        <f>COUNTIFS('Assessment'!$C$6:$C$30,$A7,'Assessment'!$D$6:$D$30,F$5)</f>
        <v>0</v>
      </c>
      <c r="G7" s="6"/>
    </row>
    <row r="8">
      <c r="A8" s="48" t="n">
        <v>3</v>
      </c>
      <c r="B8" s="6" t="n">
        <f>COUNTIFS('Assessment'!$C$6:$C$30,$A8,'Assessment'!$D$6:$D$30,B$5)</f>
        <v>0</v>
      </c>
      <c r="C8" s="6" t="n">
        <f>COUNTIFS('Assessment'!$C$6:$C$30,$A8,'Assessment'!$D$6:$D$30,C$5)</f>
        <v>0</v>
      </c>
      <c r="D8" s="6" t="n">
        <f>COUNTIFS('Assessment'!$C$6:$C$30,$A8,'Assessment'!$D$6:$D$30,D$5)</f>
        <v>0</v>
      </c>
      <c r="E8" s="6" t="n">
        <f>COUNTIFS('Assessment'!$C$6:$C$30,$A8,'Assessment'!$D$6:$D$30,E$5)</f>
        <v>0</v>
      </c>
      <c r="F8" s="6" t="n">
        <f>COUNTIFS('Assessment'!$C$6:$C$30,$A8,'Assessment'!$D$6:$D$30,F$5)</f>
        <v>0</v>
      </c>
      <c r="G8" s="6"/>
    </row>
    <row r="9">
      <c r="A9" s="48" t="n">
        <v>2</v>
      </c>
      <c r="B9" s="6" t="n">
        <f>COUNTIFS('Assessment'!$C$6:$C$30,$A9,'Assessment'!$D$6:$D$30,B$5)</f>
        <v>0</v>
      </c>
      <c r="C9" s="6" t="n">
        <f>COUNTIFS('Assessment'!$C$6:$C$30,$A9,'Assessment'!$D$6:$D$30,C$5)</f>
        <v>0</v>
      </c>
      <c r="D9" s="6" t="n">
        <f>COUNTIFS('Assessment'!$C$6:$C$30,$A9,'Assessment'!$D$6:$D$30,D$5)</f>
        <v>0</v>
      </c>
      <c r="E9" s="6" t="n">
        <f>COUNTIFS('Assessment'!$C$6:$C$30,$A9,'Assessment'!$D$6:$D$30,E$5)</f>
        <v>0</v>
      </c>
      <c r="F9" s="6" t="n">
        <f>COUNTIFS('Assessment'!$C$6:$C$30,$A9,'Assessment'!$D$6:$D$30,F$5)</f>
        <v>0</v>
      </c>
      <c r="G9" s="6"/>
    </row>
    <row r="10">
      <c r="A10" s="49" t="n">
        <v>1</v>
      </c>
      <c r="B10" s="6" t="n">
        <f>COUNTIFS('Assessment'!$C$6:$C$30,$A10,'Assessment'!$D$6:$D$30,B$5)</f>
        <v>0</v>
      </c>
      <c r="C10" s="6" t="n">
        <f>COUNTIFS('Assessment'!$C$6:$C$30,$A10,'Assessment'!$D$6:$D$30,C$5)</f>
        <v>0</v>
      </c>
      <c r="D10" s="6" t="n">
        <f>COUNTIFS('Assessment'!$C$6:$C$30,$A10,'Assessment'!$D$6:$D$30,D$5)</f>
        <v>0</v>
      </c>
      <c r="E10" s="6" t="n">
        <f>COUNTIFS('Assessment'!$C$6:$C$30,$A10,'Assessment'!$D$6:$D$30,E$5)</f>
        <v>0</v>
      </c>
      <c r="F10" s="6" t="n">
        <f>COUNTIFS('Assessment'!$C$6:$C$30,$A10,'Assessment'!$D$6:$D$30,F$5)</f>
        <v>0</v>
      </c>
      <c r="G10" s="6" t="str">
        <v>Performance improves left to right</v>
      </c>
    </row>
    <row r="11">
      <c r="A11" s="3"/>
      <c r="B11" s="3"/>
      <c r="C11" s="3"/>
      <c r="D11" s="3"/>
      <c r="E11" s="3"/>
      <c r="F11" s="3"/>
      <c r="G11" s="3"/>
    </row>
    <row r="12">
      <c r="A12" s="3"/>
      <c r="B12" s="3"/>
      <c r="C12" s="3"/>
      <c r="D12" s="3"/>
      <c r="E12" s="3"/>
      <c r="F12" s="3"/>
      <c r="G12" s="3"/>
    </row>
    <row r="13">
      <c r="A13" s="47" t="str">
        <v>Reading rule</v>
      </c>
      <c r="B13" s="50" t="str">
        <v>Use the grid to focus attention. It displays distribution, not causal diagnosis or investment priority by itself.</v>
      </c>
      <c r="C13" s="51"/>
      <c r="D13" s="51"/>
      <c r="E13" s="51"/>
      <c r="F13" s="51"/>
      <c r="G13" s="52"/>
    </row>
    <row r="14">
      <c r="A14" s="49"/>
      <c r="B14" s="53"/>
      <c r="C14" s="54"/>
      <c r="D14" s="54"/>
      <c r="E14" s="54"/>
      <c r="F14" s="54"/>
      <c r="G14" s="55"/>
    </row>
  </sheetData>
  <mergeCells>
    <mergeCell ref="A1:G2"/>
    <mergeCell ref="A3:G3"/>
    <mergeCell ref="B13:G14"/>
  </mergeCells>
  <conditionalFormatting sqref="B6:F10">
    <cfRule type="colorScale" priority="1">
      <colorScale>
        <cfvo type="min"/>
        <cfvo type="percentile" val="50"/>
        <cfvo type="max"/>
        <color rgb="FFFFFFFF"/>
        <color rgb="FFFFF0CC"/>
        <color rgb="FFFBE0DD"/>
      </colorScale>
    </cfRule>
  </conditionalFormatting>
  <pageMargins left=".3" right=".3" top=".4" bottom=".4" header=".15" footer=".15"/>
  <pageSetup paperSize="9" orientation="landscape" fitToWidth="1" fitToHeight="0" pageOrder="overThenDown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 autoPageBreaks="0"/>
  </sheetPr>
  <sheetViews>
    <sheetView showGridLines="0" workbookViewId="0"/>
  </sheetViews>
  <sheetFormatPr defaultRowHeight="15"/>
  <cols>
    <col min="1" max="1" width="10.9" hidden="0" customWidth="1"/>
    <col min="2" max="2" width="20.13" hidden="0" customWidth="1"/>
    <col min="3" max="3" width="12.58" hidden="0" customWidth="1"/>
    <col min="4" max="4" width="15.09" hidden="0" customWidth="1"/>
    <col min="5" max="5" width="35.22" hidden="0" customWidth="1"/>
    <col min="6" max="6" width="15.09" hidden="0" customWidth="1"/>
    <col min="7" max="7" width="28.51" hidden="0" customWidth="1"/>
    <col min="8" max="8" width="15.09" hidden="0" customWidth="1"/>
    <col min="9" max="9" width="31.87" hidden="0" customWidth="1"/>
    <col min="10" max="10" width="20.13" hidden="0" customWidth="1"/>
    <col min="11" max="11" width="20.13" hidden="0" customWidth="1"/>
    <col min="12" max="12" width="23.48" hidden="0" customWidth="1"/>
    <col min="13" max="13" width="16.77" hidden="0" customWidth="1"/>
  </cols>
  <sheetData>
    <row r="1">
      <c r="A1" s="56" t="str">
        <v>Capability Limiting-Condition Diagnosis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>
      <c r="A3" s="57" t="str">
        <v>Use after Recipe 19 selects a capability; diagnose the conditions preventing the required outcome without treating correlation as proof of cause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</row>
    <row r="4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</row>
    <row r="5" ht="60" customHeight="1">
      <c r="A5" s="59" t="str">
        <v>Capability ID</v>
      </c>
      <c r="B5" s="59" t="str">
        <v>Required outcome / decision</v>
      </c>
      <c r="C5" s="59" t="str">
        <v>Condition ID</v>
      </c>
      <c r="D5" s="59" t="str">
        <v>Dimension</v>
      </c>
      <c r="E5" s="59" t="str">
        <v>Observed limiting condition</v>
      </c>
      <c r="F5" s="59" t="str">
        <v>Evidence IDs</v>
      </c>
      <c r="G5" s="59" t="str">
        <v>Effect on required outcome</v>
      </c>
      <c r="H5" s="59" t="str">
        <v>Diagnostic status</v>
      </c>
      <c r="I5" s="59" t="str">
        <v>Response hypothesis</v>
      </c>
      <c r="J5" s="59" t="str">
        <v>Accountable owner</v>
      </c>
      <c r="K5" s="59" t="str">
        <v>Dependency</v>
      </c>
      <c r="L5" s="59" t="str">
        <v>Review trigger</v>
      </c>
      <c r="M5" s="59" t="str">
        <v>Disposition</v>
      </c>
    </row>
    <row r="6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</row>
    <row r="7">
      <c r="A7" s="60"/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>
      <c r="A8" s="60"/>
      <c r="B8" s="60"/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</row>
    <row r="9">
      <c r="A9" s="60"/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</row>
    <row r="10">
      <c r="A10" s="60"/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</row>
    <row r="11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</row>
    <row r="12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</row>
    <row r="13">
      <c r="A13" s="60"/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</row>
    <row r="14">
      <c r="A14" s="60"/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</row>
    <row r="15">
      <c r="A15" s="60"/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</row>
    <row r="16">
      <c r="A16" s="60"/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</row>
    <row r="19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</row>
    <row r="21">
      <c r="A21" s="60"/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</row>
    <row r="22">
      <c r="A22" s="60"/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</row>
    <row r="23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</row>
    <row r="24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</row>
    <row r="25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</row>
    <row r="26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</row>
    <row r="27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</row>
    <row r="28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</row>
    <row r="29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</row>
    <row r="30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</row>
    <row r="31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</row>
    <row r="33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</row>
    <row r="34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</row>
    <row r="3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</row>
  </sheetData>
  <mergeCells>
    <mergeCell ref="A1:M2"/>
    <mergeCell ref="A3:M3"/>
  </mergeCells>
  <dataValidations count="3">
    <dataValidation type="list" sqref="D6:D35">
      <formula1>"People,Process,Information,Technology,Policy,Governance,Capacity,Performance,Dependencies"</formula1>
    </dataValidation>
    <dataValidation type="list" sqref="H6:H35">
      <formula1>"Hypothesis,Corroborated,Confirmed,Refuted"</formula1>
    </dataValidation>
    <dataValidation type="list" sqref="M6:M35">
      <formula1>"Investigate,Design response,Mitigate,Monitor,Closed"</formula1>
    </dataValidation>
  </dataValidations>
  <pageMargins left=".3" right=".3" top=".4" bottom=".4" header=".15" footer=".15"/>
  <pageSetup paperSize="8" orientation="landscape" fitToWidth="1" fitToHeight="0" pageOrder="overThenDown"/>
  <tableParts count="1">
    <tablePart r:id="R21910d89d0664e03"/>
  </tableParts>
</worksheet>
</file>